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 firstSheet="1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Sheet1" sheetId="12" r:id="rId7"/>
    <sheet name="MID Term 2" sheetId="7" r:id="rId8"/>
    <sheet name="Remedial Class (2)" sheetId="8" r:id="rId9"/>
    <sheet name="Attainment Sheet Sessional" sheetId="9" r:id="rId10"/>
    <sheet name="Attainment CO to PO Sessional" sheetId="10" r:id="rId11"/>
    <sheet name="Attainment Tool C to PO FINAL" sheetId="11" r:id="rId1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Mg4mF1EEAKR6Hb8A5P8FFe2WXhnxiMTZ2tcpyOfEz+s="/>
    </ext>
  </extLst>
</workbook>
</file>

<file path=xl/calcChain.xml><?xml version="1.0" encoding="utf-8"?>
<calcChain xmlns="http://schemas.openxmlformats.org/spreadsheetml/2006/main">
  <c r="A4" i="2"/>
  <c r="E27" i="8" l="1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23" i="6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A4" i="11" l="1"/>
  <c r="A4" i="10"/>
  <c r="A4" i="9"/>
  <c r="A4" i="4"/>
  <c r="A4" i="3"/>
  <c r="E12" i="1"/>
  <c r="G12"/>
  <c r="I12"/>
  <c r="J12"/>
  <c r="H120" i="9"/>
  <c r="G120"/>
  <c r="F120"/>
  <c r="E120"/>
  <c r="D120"/>
  <c r="H119"/>
  <c r="G119"/>
  <c r="F119"/>
  <c r="E119"/>
  <c r="D119"/>
  <c r="H118"/>
  <c r="G118"/>
  <c r="F118"/>
  <c r="E118"/>
  <c r="D118"/>
  <c r="H117"/>
  <c r="G117"/>
  <c r="F117"/>
  <c r="E117"/>
  <c r="D117"/>
  <c r="H116"/>
  <c r="G116"/>
  <c r="F116"/>
  <c r="E116"/>
  <c r="D116"/>
  <c r="H115"/>
  <c r="G115"/>
  <c r="F115"/>
  <c r="E115"/>
  <c r="D115"/>
  <c r="H114"/>
  <c r="G114"/>
  <c r="F114"/>
  <c r="E114"/>
  <c r="D114"/>
  <c r="H113"/>
  <c r="G113"/>
  <c r="F113"/>
  <c r="E113"/>
  <c r="D113"/>
  <c r="H112"/>
  <c r="G112"/>
  <c r="F112"/>
  <c r="E112"/>
  <c r="D112"/>
  <c r="H111"/>
  <c r="G111"/>
  <c r="F111"/>
  <c r="E111"/>
  <c r="D111"/>
  <c r="H110"/>
  <c r="G110"/>
  <c r="F110"/>
  <c r="E110"/>
  <c r="D110"/>
  <c r="H109"/>
  <c r="G109"/>
  <c r="F109"/>
  <c r="E109"/>
  <c r="D109"/>
  <c r="H108"/>
  <c r="G108"/>
  <c r="F108"/>
  <c r="E108"/>
  <c r="D108"/>
  <c r="H107"/>
  <c r="G107"/>
  <c r="F107"/>
  <c r="E107"/>
  <c r="D107"/>
  <c r="H106"/>
  <c r="G106"/>
  <c r="F106"/>
  <c r="E106"/>
  <c r="D106"/>
  <c r="H105"/>
  <c r="G105"/>
  <c r="F105"/>
  <c r="E105"/>
  <c r="D105"/>
  <c r="H104"/>
  <c r="G104"/>
  <c r="F104"/>
  <c r="E104"/>
  <c r="D104"/>
  <c r="H103"/>
  <c r="G103"/>
  <c r="F103"/>
  <c r="E103"/>
  <c r="D103"/>
  <c r="H102"/>
  <c r="G102"/>
  <c r="F102"/>
  <c r="E102"/>
  <c r="D102"/>
  <c r="H101"/>
  <c r="G101"/>
  <c r="F101"/>
  <c r="E101"/>
  <c r="D101"/>
  <c r="H100"/>
  <c r="G100"/>
  <c r="F100"/>
  <c r="E100"/>
  <c r="D100"/>
  <c r="H99"/>
  <c r="G99"/>
  <c r="F99"/>
  <c r="E99"/>
  <c r="D99"/>
  <c r="H98"/>
  <c r="G98"/>
  <c r="F98"/>
  <c r="E98"/>
  <c r="D98"/>
  <c r="H97"/>
  <c r="G97"/>
  <c r="F97"/>
  <c r="E97"/>
  <c r="D97"/>
  <c r="H96"/>
  <c r="G96"/>
  <c r="F96"/>
  <c r="E96"/>
  <c r="D96"/>
  <c r="H95"/>
  <c r="G95"/>
  <c r="F95"/>
  <c r="E95"/>
  <c r="D95"/>
  <c r="H94"/>
  <c r="G94"/>
  <c r="F94"/>
  <c r="E94"/>
  <c r="D94"/>
  <c r="H93"/>
  <c r="G93"/>
  <c r="F93"/>
  <c r="E93"/>
  <c r="D93"/>
  <c r="H92"/>
  <c r="G92"/>
  <c r="F92"/>
  <c r="E92"/>
  <c r="D92"/>
  <c r="H91"/>
  <c r="G91"/>
  <c r="F91"/>
  <c r="E91"/>
  <c r="D91"/>
  <c r="H90"/>
  <c r="G90"/>
  <c r="F90"/>
  <c r="E90"/>
  <c r="D90"/>
  <c r="H89"/>
  <c r="G89"/>
  <c r="F89"/>
  <c r="E89"/>
  <c r="D89"/>
  <c r="H88"/>
  <c r="G88"/>
  <c r="F88"/>
  <c r="E88"/>
  <c r="D88"/>
  <c r="H87"/>
  <c r="G87"/>
  <c r="F87"/>
  <c r="E87"/>
  <c r="D87"/>
  <c r="H86"/>
  <c r="G86"/>
  <c r="F86"/>
  <c r="E86"/>
  <c r="D86"/>
  <c r="H85"/>
  <c r="G85"/>
  <c r="F85"/>
  <c r="E85"/>
  <c r="D85"/>
  <c r="H84"/>
  <c r="G84"/>
  <c r="F84"/>
  <c r="E84"/>
  <c r="D84"/>
  <c r="H83"/>
  <c r="G83"/>
  <c r="F83"/>
  <c r="E83"/>
  <c r="D83"/>
  <c r="H82"/>
  <c r="G82"/>
  <c r="F82"/>
  <c r="E82"/>
  <c r="D82"/>
  <c r="H81"/>
  <c r="G81"/>
  <c r="F81"/>
  <c r="E81"/>
  <c r="D81"/>
  <c r="H80"/>
  <c r="G80"/>
  <c r="F80"/>
  <c r="E80"/>
  <c r="D80"/>
  <c r="H79"/>
  <c r="G79"/>
  <c r="F79"/>
  <c r="E79"/>
  <c r="D79"/>
  <c r="H78"/>
  <c r="G78"/>
  <c r="F78"/>
  <c r="E78"/>
  <c r="D78"/>
  <c r="H77"/>
  <c r="G77"/>
  <c r="F77"/>
  <c r="E77"/>
  <c r="D77"/>
  <c r="H76"/>
  <c r="G76"/>
  <c r="F76"/>
  <c r="E76"/>
  <c r="D76"/>
  <c r="H75"/>
  <c r="G75"/>
  <c r="F75"/>
  <c r="E75"/>
  <c r="D75"/>
  <c r="H74"/>
  <c r="G74"/>
  <c r="F74"/>
  <c r="E74"/>
  <c r="D74"/>
  <c r="H73"/>
  <c r="G73"/>
  <c r="F73"/>
  <c r="E73"/>
  <c r="D73"/>
  <c r="H72"/>
  <c r="G72"/>
  <c r="F72"/>
  <c r="E72"/>
  <c r="D72"/>
  <c r="H71"/>
  <c r="G71"/>
  <c r="F71"/>
  <c r="E71"/>
  <c r="D71"/>
  <c r="H70"/>
  <c r="G70"/>
  <c r="F70"/>
  <c r="E70"/>
  <c r="D70"/>
  <c r="H69"/>
  <c r="G69"/>
  <c r="F69"/>
  <c r="E69"/>
  <c r="D69"/>
  <c r="H68"/>
  <c r="G68"/>
  <c r="F68"/>
  <c r="E68"/>
  <c r="D68"/>
  <c r="H67"/>
  <c r="G67"/>
  <c r="F67"/>
  <c r="E67"/>
  <c r="D67"/>
  <c r="H66"/>
  <c r="G66"/>
  <c r="F66"/>
  <c r="E66"/>
  <c r="D66"/>
  <c r="H65"/>
  <c r="G65"/>
  <c r="F65"/>
  <c r="E65"/>
  <c r="D65"/>
  <c r="H64"/>
  <c r="G64"/>
  <c r="F64"/>
  <c r="E64"/>
  <c r="D64"/>
  <c r="H63"/>
  <c r="G63"/>
  <c r="F63"/>
  <c r="E63"/>
  <c r="D63"/>
  <c r="H62"/>
  <c r="G62"/>
  <c r="F62"/>
  <c r="E62"/>
  <c r="D62"/>
  <c r="H61"/>
  <c r="G61"/>
  <c r="F61"/>
  <c r="E61"/>
  <c r="D61"/>
  <c r="H60"/>
  <c r="G60"/>
  <c r="F60"/>
  <c r="E60"/>
  <c r="D60"/>
  <c r="H59"/>
  <c r="G59"/>
  <c r="F59"/>
  <c r="E59"/>
  <c r="D59"/>
  <c r="H58"/>
  <c r="G58"/>
  <c r="F58"/>
  <c r="E58"/>
  <c r="D58"/>
  <c r="H57"/>
  <c r="G57"/>
  <c r="F57"/>
  <c r="E57"/>
  <c r="D57"/>
  <c r="H56"/>
  <c r="G56"/>
  <c r="F56"/>
  <c r="E56"/>
  <c r="D56"/>
  <c r="H55"/>
  <c r="G55"/>
  <c r="F55"/>
  <c r="E55"/>
  <c r="D55"/>
  <c r="H54"/>
  <c r="G54"/>
  <c r="F54"/>
  <c r="E54"/>
  <c r="D54"/>
  <c r="H53"/>
  <c r="G53"/>
  <c r="F53"/>
  <c r="E53"/>
  <c r="D53"/>
  <c r="H52"/>
  <c r="G52"/>
  <c r="F52"/>
  <c r="E52"/>
  <c r="D52"/>
  <c r="H51"/>
  <c r="G51"/>
  <c r="F51"/>
  <c r="E51"/>
  <c r="D51"/>
  <c r="H50"/>
  <c r="G50"/>
  <c r="F50"/>
  <c r="E50"/>
  <c r="D50"/>
  <c r="H49"/>
  <c r="G49"/>
  <c r="F49"/>
  <c r="E49"/>
  <c r="D49"/>
  <c r="H48"/>
  <c r="G48"/>
  <c r="F48"/>
  <c r="E48"/>
  <c r="D48"/>
  <c r="H47"/>
  <c r="G47"/>
  <c r="F47"/>
  <c r="E47"/>
  <c r="D47"/>
  <c r="H46"/>
  <c r="G46"/>
  <c r="F46"/>
  <c r="E46"/>
  <c r="D46"/>
  <c r="H45"/>
  <c r="G45"/>
  <c r="F45"/>
  <c r="E45"/>
  <c r="D45"/>
  <c r="H44"/>
  <c r="G44"/>
  <c r="F44"/>
  <c r="E44"/>
  <c r="D44"/>
  <c r="H43"/>
  <c r="G43"/>
  <c r="F43"/>
  <c r="E43"/>
  <c r="D43"/>
  <c r="H42"/>
  <c r="G42"/>
  <c r="F42"/>
  <c r="E42"/>
  <c r="D42"/>
  <c r="H41"/>
  <c r="G41"/>
  <c r="F41"/>
  <c r="E41"/>
  <c r="D41"/>
  <c r="H40"/>
  <c r="G40"/>
  <c r="F40"/>
  <c r="E40"/>
  <c r="D40"/>
  <c r="H39"/>
  <c r="G39"/>
  <c r="F39"/>
  <c r="E39"/>
  <c r="D39"/>
  <c r="H38"/>
  <c r="G38"/>
  <c r="F38"/>
  <c r="E38"/>
  <c r="D38"/>
  <c r="H37"/>
  <c r="G37"/>
  <c r="F37"/>
  <c r="E37"/>
  <c r="D37"/>
  <c r="H36"/>
  <c r="G36"/>
  <c r="F36"/>
  <c r="E36"/>
  <c r="D36"/>
  <c r="H35"/>
  <c r="G35"/>
  <c r="F35"/>
  <c r="E35"/>
  <c r="D35"/>
  <c r="H34"/>
  <c r="G34"/>
  <c r="F34"/>
  <c r="E34"/>
  <c r="D34"/>
  <c r="H33"/>
  <c r="G33"/>
  <c r="F33"/>
  <c r="E33"/>
  <c r="D33"/>
  <c r="H32"/>
  <c r="G32"/>
  <c r="F32"/>
  <c r="E32"/>
  <c r="D32"/>
  <c r="H31"/>
  <c r="G31"/>
  <c r="F31"/>
  <c r="E31"/>
  <c r="D31"/>
  <c r="H30"/>
  <c r="G30"/>
  <c r="F30"/>
  <c r="E30"/>
  <c r="D30"/>
  <c r="H29"/>
  <c r="G29"/>
  <c r="F29"/>
  <c r="E29"/>
  <c r="D29"/>
  <c r="H28"/>
  <c r="G28"/>
  <c r="F28"/>
  <c r="E28"/>
  <c r="D28"/>
  <c r="H27"/>
  <c r="G27"/>
  <c r="F27"/>
  <c r="E27"/>
  <c r="D27"/>
  <c r="H26"/>
  <c r="G26"/>
  <c r="F26"/>
  <c r="E26"/>
  <c r="D26"/>
  <c r="H25"/>
  <c r="G25"/>
  <c r="F25"/>
  <c r="E25"/>
  <c r="D25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H20"/>
  <c r="G20"/>
  <c r="F20"/>
  <c r="E20"/>
  <c r="D20"/>
  <c r="H19"/>
  <c r="G19"/>
  <c r="F19"/>
  <c r="E19"/>
  <c r="D19"/>
  <c r="H18"/>
  <c r="G18"/>
  <c r="F18"/>
  <c r="E18"/>
  <c r="D18"/>
  <c r="H17"/>
  <c r="G17"/>
  <c r="F17"/>
  <c r="E17"/>
  <c r="D17"/>
  <c r="H16"/>
  <c r="G16"/>
  <c r="F16"/>
  <c r="E16"/>
  <c r="D16"/>
  <c r="H15"/>
  <c r="G15"/>
  <c r="F15"/>
  <c r="E15"/>
  <c r="D15"/>
  <c r="H14"/>
  <c r="G14"/>
  <c r="F14"/>
  <c r="E14"/>
  <c r="D14"/>
  <c r="H13"/>
  <c r="G13"/>
  <c r="F13"/>
  <c r="E13"/>
  <c r="D13"/>
  <c r="H12"/>
  <c r="G12"/>
  <c r="F12"/>
  <c r="E12"/>
  <c r="D12"/>
  <c r="H11"/>
  <c r="G11"/>
  <c r="F11"/>
  <c r="E11"/>
  <c r="D11"/>
  <c r="H10"/>
  <c r="G10"/>
  <c r="F10"/>
  <c r="E10"/>
  <c r="D10"/>
  <c r="H8"/>
  <c r="G8"/>
  <c r="F8"/>
  <c r="E8"/>
  <c r="D8"/>
  <c r="E26" i="8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Q117" i="7"/>
  <c r="P117"/>
  <c r="O117"/>
  <c r="M117"/>
  <c r="L117"/>
  <c r="K117"/>
  <c r="I117"/>
  <c r="H117"/>
  <c r="G117"/>
  <c r="Q116"/>
  <c r="P116"/>
  <c r="O116"/>
  <c r="M116"/>
  <c r="L116"/>
  <c r="K116"/>
  <c r="I116"/>
  <c r="H116"/>
  <c r="G116"/>
  <c r="Q115"/>
  <c r="P115"/>
  <c r="O115"/>
  <c r="M115"/>
  <c r="L115"/>
  <c r="K115"/>
  <c r="I115"/>
  <c r="H115"/>
  <c r="G115"/>
  <c r="Q114"/>
  <c r="P114"/>
  <c r="O114"/>
  <c r="M114"/>
  <c r="L114"/>
  <c r="K114"/>
  <c r="I114"/>
  <c r="H114"/>
  <c r="G114"/>
  <c r="Q113"/>
  <c r="P113"/>
  <c r="O113"/>
  <c r="M113"/>
  <c r="L113"/>
  <c r="K113"/>
  <c r="I113"/>
  <c r="H113"/>
  <c r="G113"/>
  <c r="Q112"/>
  <c r="P112"/>
  <c r="O112"/>
  <c r="M112"/>
  <c r="L112"/>
  <c r="K112"/>
  <c r="I112"/>
  <c r="H112"/>
  <c r="G112"/>
  <c r="Q111"/>
  <c r="P111"/>
  <c r="O111"/>
  <c r="M111"/>
  <c r="L111"/>
  <c r="K111"/>
  <c r="I111"/>
  <c r="H111"/>
  <c r="G111"/>
  <c r="Q110"/>
  <c r="P110"/>
  <c r="O110"/>
  <c r="M110"/>
  <c r="L110"/>
  <c r="K110"/>
  <c r="I110"/>
  <c r="H110"/>
  <c r="G110"/>
  <c r="Q109"/>
  <c r="P109"/>
  <c r="O109"/>
  <c r="M109"/>
  <c r="L109"/>
  <c r="K109"/>
  <c r="I109"/>
  <c r="H109"/>
  <c r="G109"/>
  <c r="Q108"/>
  <c r="P108"/>
  <c r="O108"/>
  <c r="M108"/>
  <c r="L108"/>
  <c r="K108"/>
  <c r="I108"/>
  <c r="H108"/>
  <c r="G108"/>
  <c r="Q107"/>
  <c r="P107"/>
  <c r="O107"/>
  <c r="M107"/>
  <c r="L107"/>
  <c r="K107"/>
  <c r="I107"/>
  <c r="H107"/>
  <c r="G107"/>
  <c r="Q106"/>
  <c r="P106"/>
  <c r="O106"/>
  <c r="M106"/>
  <c r="L106"/>
  <c r="K106"/>
  <c r="I106"/>
  <c r="H106"/>
  <c r="G106"/>
  <c r="Q105"/>
  <c r="P105"/>
  <c r="O105"/>
  <c r="M105"/>
  <c r="L105"/>
  <c r="K105"/>
  <c r="I105"/>
  <c r="H105"/>
  <c r="G105"/>
  <c r="Q104"/>
  <c r="P104"/>
  <c r="O104"/>
  <c r="M104"/>
  <c r="L104"/>
  <c r="K104"/>
  <c r="I104"/>
  <c r="H104"/>
  <c r="G104"/>
  <c r="Q103"/>
  <c r="P103"/>
  <c r="O103"/>
  <c r="M103"/>
  <c r="L103"/>
  <c r="K103"/>
  <c r="I103"/>
  <c r="H103"/>
  <c r="G103"/>
  <c r="Q102"/>
  <c r="P102"/>
  <c r="O102"/>
  <c r="M102"/>
  <c r="L102"/>
  <c r="K102"/>
  <c r="I102"/>
  <c r="H102"/>
  <c r="G102"/>
  <c r="Q101"/>
  <c r="P101"/>
  <c r="O101"/>
  <c r="M101"/>
  <c r="L101"/>
  <c r="K101"/>
  <c r="I101"/>
  <c r="H101"/>
  <c r="G101"/>
  <c r="Q100"/>
  <c r="P100"/>
  <c r="O100"/>
  <c r="M100"/>
  <c r="L100"/>
  <c r="K100"/>
  <c r="I100"/>
  <c r="H100"/>
  <c r="G100"/>
  <c r="Q99"/>
  <c r="P99"/>
  <c r="O99"/>
  <c r="M99"/>
  <c r="L99"/>
  <c r="K99"/>
  <c r="I99"/>
  <c r="H99"/>
  <c r="G99"/>
  <c r="Q98"/>
  <c r="P98"/>
  <c r="O98"/>
  <c r="M98"/>
  <c r="L98"/>
  <c r="K98"/>
  <c r="I98"/>
  <c r="H98"/>
  <c r="G98"/>
  <c r="Q97"/>
  <c r="P97"/>
  <c r="O97"/>
  <c r="M97"/>
  <c r="L97"/>
  <c r="K97"/>
  <c r="I97"/>
  <c r="H97"/>
  <c r="G97"/>
  <c r="Q96"/>
  <c r="P96"/>
  <c r="O96"/>
  <c r="M96"/>
  <c r="L96"/>
  <c r="K96"/>
  <c r="I96"/>
  <c r="H96"/>
  <c r="G96"/>
  <c r="Q95"/>
  <c r="P95"/>
  <c r="O95"/>
  <c r="M95"/>
  <c r="L95"/>
  <c r="K95"/>
  <c r="I95"/>
  <c r="H95"/>
  <c r="G95"/>
  <c r="Q94"/>
  <c r="P94"/>
  <c r="O94"/>
  <c r="M94"/>
  <c r="L94"/>
  <c r="K94"/>
  <c r="I94"/>
  <c r="H94"/>
  <c r="G94"/>
  <c r="Q93"/>
  <c r="P93"/>
  <c r="O93"/>
  <c r="M93"/>
  <c r="L93"/>
  <c r="K93"/>
  <c r="I93"/>
  <c r="H93"/>
  <c r="G93"/>
  <c r="Q92"/>
  <c r="P92"/>
  <c r="O92"/>
  <c r="M92"/>
  <c r="L92"/>
  <c r="K92"/>
  <c r="I92"/>
  <c r="H92"/>
  <c r="G92"/>
  <c r="Q91"/>
  <c r="P91"/>
  <c r="O91"/>
  <c r="M91"/>
  <c r="L91"/>
  <c r="K91"/>
  <c r="I91"/>
  <c r="H91"/>
  <c r="G91"/>
  <c r="Q90"/>
  <c r="P90"/>
  <c r="O90"/>
  <c r="M90"/>
  <c r="L90"/>
  <c r="K90"/>
  <c r="I90"/>
  <c r="H90"/>
  <c r="G90"/>
  <c r="Q89"/>
  <c r="P89"/>
  <c r="O89"/>
  <c r="M89"/>
  <c r="L89"/>
  <c r="K89"/>
  <c r="I89"/>
  <c r="H89"/>
  <c r="G89"/>
  <c r="Q88"/>
  <c r="P88"/>
  <c r="O88"/>
  <c r="M88"/>
  <c r="L88"/>
  <c r="K88"/>
  <c r="I88"/>
  <c r="H88"/>
  <c r="G88"/>
  <c r="Q87"/>
  <c r="P87"/>
  <c r="O87"/>
  <c r="M87"/>
  <c r="L87"/>
  <c r="K87"/>
  <c r="I87"/>
  <c r="H87"/>
  <c r="G87"/>
  <c r="Q86"/>
  <c r="P86"/>
  <c r="O86"/>
  <c r="M86"/>
  <c r="L86"/>
  <c r="K86"/>
  <c r="I86"/>
  <c r="H86"/>
  <c r="G86"/>
  <c r="Q85"/>
  <c r="P85"/>
  <c r="O85"/>
  <c r="M85"/>
  <c r="L85"/>
  <c r="K85"/>
  <c r="I85"/>
  <c r="H85"/>
  <c r="G85"/>
  <c r="Q84"/>
  <c r="P84"/>
  <c r="O84"/>
  <c r="M84"/>
  <c r="L84"/>
  <c r="K84"/>
  <c r="I84"/>
  <c r="H84"/>
  <c r="G84"/>
  <c r="Q83"/>
  <c r="P83"/>
  <c r="O83"/>
  <c r="M83"/>
  <c r="L83"/>
  <c r="K83"/>
  <c r="I83"/>
  <c r="H83"/>
  <c r="G83"/>
  <c r="Q82"/>
  <c r="P82"/>
  <c r="O82"/>
  <c r="M82"/>
  <c r="L82"/>
  <c r="K82"/>
  <c r="I82"/>
  <c r="H82"/>
  <c r="G82"/>
  <c r="Q81"/>
  <c r="P81"/>
  <c r="O81"/>
  <c r="M81"/>
  <c r="L81"/>
  <c r="K81"/>
  <c r="I81"/>
  <c r="H81"/>
  <c r="G81"/>
  <c r="Q80"/>
  <c r="P80"/>
  <c r="O80"/>
  <c r="M80"/>
  <c r="L80"/>
  <c r="K80"/>
  <c r="I80"/>
  <c r="H80"/>
  <c r="G80"/>
  <c r="Q79"/>
  <c r="P79"/>
  <c r="O79"/>
  <c r="M79"/>
  <c r="L79"/>
  <c r="K79"/>
  <c r="I79"/>
  <c r="H79"/>
  <c r="G79"/>
  <c r="Q78"/>
  <c r="P78"/>
  <c r="O78"/>
  <c r="M78"/>
  <c r="L78"/>
  <c r="K78"/>
  <c r="I78"/>
  <c r="H78"/>
  <c r="G78"/>
  <c r="Q77"/>
  <c r="P77"/>
  <c r="O77"/>
  <c r="M77"/>
  <c r="L77"/>
  <c r="K77"/>
  <c r="I77"/>
  <c r="H77"/>
  <c r="G77"/>
  <c r="Q76"/>
  <c r="P76"/>
  <c r="O76"/>
  <c r="M76"/>
  <c r="L76"/>
  <c r="K76"/>
  <c r="I76"/>
  <c r="H76"/>
  <c r="G76"/>
  <c r="Q75"/>
  <c r="P75"/>
  <c r="O75"/>
  <c r="M75"/>
  <c r="L75"/>
  <c r="K75"/>
  <c r="I75"/>
  <c r="H75"/>
  <c r="G75"/>
  <c r="Q74"/>
  <c r="P74"/>
  <c r="O74"/>
  <c r="M74"/>
  <c r="L74"/>
  <c r="K74"/>
  <c r="I74"/>
  <c r="H74"/>
  <c r="G74"/>
  <c r="Q73"/>
  <c r="P73"/>
  <c r="O73"/>
  <c r="M73"/>
  <c r="L73"/>
  <c r="K73"/>
  <c r="I73"/>
  <c r="H73"/>
  <c r="G73"/>
  <c r="Q72"/>
  <c r="P72"/>
  <c r="O72"/>
  <c r="M72"/>
  <c r="L72"/>
  <c r="K72"/>
  <c r="I72"/>
  <c r="H72"/>
  <c r="G72"/>
  <c r="Q71"/>
  <c r="P71"/>
  <c r="O71"/>
  <c r="M71"/>
  <c r="L71"/>
  <c r="K71"/>
  <c r="I71"/>
  <c r="H71"/>
  <c r="G71"/>
  <c r="Q70"/>
  <c r="P70"/>
  <c r="O70"/>
  <c r="M70"/>
  <c r="L70"/>
  <c r="K70"/>
  <c r="I70"/>
  <c r="H70"/>
  <c r="G70"/>
  <c r="Q69"/>
  <c r="P69"/>
  <c r="O69"/>
  <c r="M69"/>
  <c r="L69"/>
  <c r="K69"/>
  <c r="I69"/>
  <c r="H69"/>
  <c r="G69"/>
  <c r="Q68"/>
  <c r="P68"/>
  <c r="O68"/>
  <c r="M68"/>
  <c r="L68"/>
  <c r="K68"/>
  <c r="I68"/>
  <c r="H68"/>
  <c r="G68"/>
  <c r="Q67"/>
  <c r="P67"/>
  <c r="O67"/>
  <c r="M67"/>
  <c r="L67"/>
  <c r="K67"/>
  <c r="I67"/>
  <c r="H67"/>
  <c r="G67"/>
  <c r="Q66"/>
  <c r="P66"/>
  <c r="O66"/>
  <c r="M66"/>
  <c r="L66"/>
  <c r="K66"/>
  <c r="I66"/>
  <c r="H66"/>
  <c r="G66"/>
  <c r="Q65"/>
  <c r="P65"/>
  <c r="O65"/>
  <c r="M65"/>
  <c r="L65"/>
  <c r="K65"/>
  <c r="I65"/>
  <c r="H65"/>
  <c r="G65"/>
  <c r="Q64"/>
  <c r="P64"/>
  <c r="O64"/>
  <c r="M64"/>
  <c r="L64"/>
  <c r="K64"/>
  <c r="I64"/>
  <c r="H64"/>
  <c r="G64"/>
  <c r="Q63"/>
  <c r="P63"/>
  <c r="O63"/>
  <c r="M63"/>
  <c r="L63"/>
  <c r="K63"/>
  <c r="I63"/>
  <c r="H63"/>
  <c r="G63"/>
  <c r="Q62"/>
  <c r="P62"/>
  <c r="O62"/>
  <c r="M62"/>
  <c r="L62"/>
  <c r="K62"/>
  <c r="I62"/>
  <c r="H62"/>
  <c r="G62"/>
  <c r="Q61"/>
  <c r="P61"/>
  <c r="O61"/>
  <c r="M61"/>
  <c r="L61"/>
  <c r="K61"/>
  <c r="I61"/>
  <c r="H61"/>
  <c r="G61"/>
  <c r="Q60"/>
  <c r="P60"/>
  <c r="O60"/>
  <c r="M60"/>
  <c r="L60"/>
  <c r="K60"/>
  <c r="I60"/>
  <c r="H60"/>
  <c r="G60"/>
  <c r="Q59"/>
  <c r="P59"/>
  <c r="O59"/>
  <c r="M59"/>
  <c r="L59"/>
  <c r="K59"/>
  <c r="I59"/>
  <c r="H59"/>
  <c r="G59"/>
  <c r="Q58"/>
  <c r="P58"/>
  <c r="O58"/>
  <c r="M58"/>
  <c r="L58"/>
  <c r="K58"/>
  <c r="I58"/>
  <c r="H58"/>
  <c r="G58"/>
  <c r="Q57"/>
  <c r="P57"/>
  <c r="O57"/>
  <c r="M57"/>
  <c r="L57"/>
  <c r="K57"/>
  <c r="I57"/>
  <c r="H57"/>
  <c r="G57"/>
  <c r="Q56"/>
  <c r="P56"/>
  <c r="O56"/>
  <c r="M56"/>
  <c r="L56"/>
  <c r="K56"/>
  <c r="I56"/>
  <c r="H56"/>
  <c r="G56"/>
  <c r="Q55"/>
  <c r="P55"/>
  <c r="O55"/>
  <c r="M55"/>
  <c r="L55"/>
  <c r="K55"/>
  <c r="I55"/>
  <c r="H55"/>
  <c r="G55"/>
  <c r="Q54"/>
  <c r="P54"/>
  <c r="O54"/>
  <c r="M54"/>
  <c r="L54"/>
  <c r="K54"/>
  <c r="I54"/>
  <c r="H54"/>
  <c r="G54"/>
  <c r="Q53"/>
  <c r="P53"/>
  <c r="O53"/>
  <c r="M53"/>
  <c r="L53"/>
  <c r="K53"/>
  <c r="I53"/>
  <c r="H53"/>
  <c r="G53"/>
  <c r="Q52"/>
  <c r="P52"/>
  <c r="O52"/>
  <c r="M52"/>
  <c r="L52"/>
  <c r="K52"/>
  <c r="I52"/>
  <c r="H52"/>
  <c r="G52"/>
  <c r="Q51"/>
  <c r="P51"/>
  <c r="O51"/>
  <c r="M51"/>
  <c r="L51"/>
  <c r="K51"/>
  <c r="I51"/>
  <c r="H51"/>
  <c r="G51"/>
  <c r="Q50"/>
  <c r="P50"/>
  <c r="O50"/>
  <c r="M50"/>
  <c r="L50"/>
  <c r="K50"/>
  <c r="I50"/>
  <c r="H50"/>
  <c r="G50"/>
  <c r="Q49"/>
  <c r="P49"/>
  <c r="O49"/>
  <c r="M49"/>
  <c r="L49"/>
  <c r="K49"/>
  <c r="I49"/>
  <c r="H49"/>
  <c r="G49"/>
  <c r="Q48"/>
  <c r="P48"/>
  <c r="O48"/>
  <c r="M48"/>
  <c r="L48"/>
  <c r="K48"/>
  <c r="I48"/>
  <c r="H48"/>
  <c r="G48"/>
  <c r="Q47"/>
  <c r="P47"/>
  <c r="O47"/>
  <c r="M47"/>
  <c r="L47"/>
  <c r="K47"/>
  <c r="I47"/>
  <c r="H47"/>
  <c r="G47"/>
  <c r="Q46"/>
  <c r="P46"/>
  <c r="O46"/>
  <c r="M46"/>
  <c r="L46"/>
  <c r="K46"/>
  <c r="I46"/>
  <c r="H46"/>
  <c r="G46"/>
  <c r="Q45"/>
  <c r="P45"/>
  <c r="O45"/>
  <c r="M45"/>
  <c r="L45"/>
  <c r="K45"/>
  <c r="I45"/>
  <c r="H45"/>
  <c r="G45"/>
  <c r="Q44"/>
  <c r="P44"/>
  <c r="O44"/>
  <c r="M44"/>
  <c r="L44"/>
  <c r="K44"/>
  <c r="I44"/>
  <c r="H44"/>
  <c r="G44"/>
  <c r="Q43"/>
  <c r="P43"/>
  <c r="O43"/>
  <c r="M43"/>
  <c r="L43"/>
  <c r="K43"/>
  <c r="I43"/>
  <c r="H43"/>
  <c r="G43"/>
  <c r="Q42"/>
  <c r="P42"/>
  <c r="O42"/>
  <c r="M42"/>
  <c r="L42"/>
  <c r="K42"/>
  <c r="I42"/>
  <c r="H42"/>
  <c r="G42"/>
  <c r="Q41"/>
  <c r="P41"/>
  <c r="O41"/>
  <c r="M41"/>
  <c r="L41"/>
  <c r="K41"/>
  <c r="I41"/>
  <c r="H41"/>
  <c r="G41"/>
  <c r="Q40"/>
  <c r="P40"/>
  <c r="O40"/>
  <c r="M40"/>
  <c r="L40"/>
  <c r="K40"/>
  <c r="I40"/>
  <c r="H40"/>
  <c r="G40"/>
  <c r="Q39"/>
  <c r="P39"/>
  <c r="O39"/>
  <c r="M39"/>
  <c r="L39"/>
  <c r="K39"/>
  <c r="I39"/>
  <c r="H39"/>
  <c r="G39"/>
  <c r="Q38"/>
  <c r="P38"/>
  <c r="O38"/>
  <c r="M38"/>
  <c r="L38"/>
  <c r="K38"/>
  <c r="I38"/>
  <c r="H38"/>
  <c r="G38"/>
  <c r="Q37"/>
  <c r="P37"/>
  <c r="O37"/>
  <c r="M37"/>
  <c r="L37"/>
  <c r="K37"/>
  <c r="I37"/>
  <c r="H37"/>
  <c r="G37"/>
  <c r="Q36"/>
  <c r="P36"/>
  <c r="O36"/>
  <c r="M36"/>
  <c r="L36"/>
  <c r="K36"/>
  <c r="I36"/>
  <c r="H36"/>
  <c r="G36"/>
  <c r="Q35"/>
  <c r="P35"/>
  <c r="O35"/>
  <c r="M35"/>
  <c r="L35"/>
  <c r="K35"/>
  <c r="I35"/>
  <c r="H35"/>
  <c r="G35"/>
  <c r="Q34"/>
  <c r="P34"/>
  <c r="O34"/>
  <c r="M34"/>
  <c r="L34"/>
  <c r="K34"/>
  <c r="I34"/>
  <c r="H34"/>
  <c r="G34"/>
  <c r="Q33"/>
  <c r="P33"/>
  <c r="O33"/>
  <c r="M33"/>
  <c r="L33"/>
  <c r="K33"/>
  <c r="I33"/>
  <c r="H33"/>
  <c r="G33"/>
  <c r="Q32"/>
  <c r="P32"/>
  <c r="O32"/>
  <c r="M32"/>
  <c r="L32"/>
  <c r="K32"/>
  <c r="I32"/>
  <c r="H32"/>
  <c r="G32"/>
  <c r="Q31"/>
  <c r="P31"/>
  <c r="O31"/>
  <c r="M31"/>
  <c r="L31"/>
  <c r="K31"/>
  <c r="I31"/>
  <c r="H31"/>
  <c r="G31"/>
  <c r="Q30"/>
  <c r="P30"/>
  <c r="O30"/>
  <c r="M30"/>
  <c r="L30"/>
  <c r="K30"/>
  <c r="I30"/>
  <c r="H30"/>
  <c r="G30"/>
  <c r="Q29"/>
  <c r="P29"/>
  <c r="O29"/>
  <c r="M29"/>
  <c r="L29"/>
  <c r="K29"/>
  <c r="I29"/>
  <c r="H29"/>
  <c r="G29"/>
  <c r="Q28"/>
  <c r="P28"/>
  <c r="O28"/>
  <c r="M28"/>
  <c r="L28"/>
  <c r="K28"/>
  <c r="I28"/>
  <c r="H28"/>
  <c r="G28"/>
  <c r="Q27"/>
  <c r="P27"/>
  <c r="O27"/>
  <c r="M27"/>
  <c r="L27"/>
  <c r="K27"/>
  <c r="I27"/>
  <c r="H27"/>
  <c r="G27"/>
  <c r="Q26"/>
  <c r="P26"/>
  <c r="O26"/>
  <c r="M26"/>
  <c r="L26"/>
  <c r="K26"/>
  <c r="I26"/>
  <c r="H26"/>
  <c r="G26"/>
  <c r="Q25"/>
  <c r="P25"/>
  <c r="O25"/>
  <c r="M25"/>
  <c r="L25"/>
  <c r="K25"/>
  <c r="I25"/>
  <c r="H25"/>
  <c r="G25"/>
  <c r="Q24"/>
  <c r="P24"/>
  <c r="O24"/>
  <c r="M24"/>
  <c r="L24"/>
  <c r="K24"/>
  <c r="I24"/>
  <c r="H24"/>
  <c r="G24"/>
  <c r="Q23"/>
  <c r="P23"/>
  <c r="O23"/>
  <c r="M23"/>
  <c r="L23"/>
  <c r="K23"/>
  <c r="I23"/>
  <c r="H23"/>
  <c r="G23"/>
  <c r="Q22"/>
  <c r="P22"/>
  <c r="O22"/>
  <c r="M22"/>
  <c r="L22"/>
  <c r="K22"/>
  <c r="I22"/>
  <c r="H22"/>
  <c r="G22"/>
  <c r="Q21"/>
  <c r="P21"/>
  <c r="O21"/>
  <c r="M21"/>
  <c r="L21"/>
  <c r="K21"/>
  <c r="I21"/>
  <c r="H21"/>
  <c r="G21"/>
  <c r="Q20"/>
  <c r="P20"/>
  <c r="O20"/>
  <c r="M20"/>
  <c r="L20"/>
  <c r="K20"/>
  <c r="I20"/>
  <c r="H20"/>
  <c r="G20"/>
  <c r="Q19"/>
  <c r="P19"/>
  <c r="O19"/>
  <c r="M19"/>
  <c r="L19"/>
  <c r="K19"/>
  <c r="I19"/>
  <c r="H19"/>
  <c r="G19"/>
  <c r="Q18"/>
  <c r="P18"/>
  <c r="O18"/>
  <c r="M18"/>
  <c r="L18"/>
  <c r="K18"/>
  <c r="I18"/>
  <c r="H18"/>
  <c r="G18"/>
  <c r="Q17"/>
  <c r="P17"/>
  <c r="O17"/>
  <c r="M17"/>
  <c r="L17"/>
  <c r="K17"/>
  <c r="I17"/>
  <c r="H17"/>
  <c r="G17"/>
  <c r="Q16"/>
  <c r="P16"/>
  <c r="O16"/>
  <c r="M16"/>
  <c r="L16"/>
  <c r="K16"/>
  <c r="I16"/>
  <c r="H16"/>
  <c r="G16"/>
  <c r="Q15"/>
  <c r="P15"/>
  <c r="O15"/>
  <c r="M15"/>
  <c r="L15"/>
  <c r="K15"/>
  <c r="I15"/>
  <c r="H15"/>
  <c r="G15"/>
  <c r="Q14"/>
  <c r="P14"/>
  <c r="O14"/>
  <c r="M14"/>
  <c r="L14"/>
  <c r="K14"/>
  <c r="I14"/>
  <c r="H14"/>
  <c r="G14"/>
  <c r="Q13"/>
  <c r="P13"/>
  <c r="O13"/>
  <c r="M13"/>
  <c r="L13"/>
  <c r="K13"/>
  <c r="I13"/>
  <c r="H13"/>
  <c r="G13"/>
  <c r="Q12"/>
  <c r="P12"/>
  <c r="O12"/>
  <c r="M12"/>
  <c r="L12"/>
  <c r="K12"/>
  <c r="I12"/>
  <c r="H12"/>
  <c r="G12"/>
  <c r="Q11"/>
  <c r="P11"/>
  <c r="O11"/>
  <c r="M11"/>
  <c r="L11"/>
  <c r="K11"/>
  <c r="I11"/>
  <c r="H11"/>
  <c r="G11"/>
  <c r="Q10"/>
  <c r="P10"/>
  <c r="O10"/>
  <c r="M10"/>
  <c r="L10"/>
  <c r="K10"/>
  <c r="I10"/>
  <c r="H10"/>
  <c r="G10"/>
  <c r="Q9"/>
  <c r="P9"/>
  <c r="O9"/>
  <c r="M9"/>
  <c r="L9"/>
  <c r="K9"/>
  <c r="I9"/>
  <c r="H9"/>
  <c r="G9"/>
  <c r="Q8"/>
  <c r="P8"/>
  <c r="O8"/>
  <c r="M8"/>
  <c r="L8"/>
  <c r="K8"/>
  <c r="I8"/>
  <c r="H8"/>
  <c r="G8"/>
  <c r="Q7"/>
  <c r="P7"/>
  <c r="O7"/>
  <c r="M7"/>
  <c r="L7"/>
  <c r="K7"/>
  <c r="I7"/>
  <c r="H7"/>
  <c r="G7"/>
  <c r="E22" i="6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O117" i="5"/>
  <c r="N117"/>
  <c r="M117"/>
  <c r="K117"/>
  <c r="J117"/>
  <c r="I117"/>
  <c r="G117"/>
  <c r="F117"/>
  <c r="E117"/>
  <c r="O116"/>
  <c r="N116"/>
  <c r="M116"/>
  <c r="K116"/>
  <c r="J116"/>
  <c r="I116"/>
  <c r="G116"/>
  <c r="F116"/>
  <c r="E116"/>
  <c r="O115"/>
  <c r="N115"/>
  <c r="M115"/>
  <c r="K115"/>
  <c r="J115"/>
  <c r="I115"/>
  <c r="G115"/>
  <c r="F115"/>
  <c r="E115"/>
  <c r="O114"/>
  <c r="N114"/>
  <c r="M114"/>
  <c r="K114"/>
  <c r="J114"/>
  <c r="I114"/>
  <c r="G114"/>
  <c r="F114"/>
  <c r="E114"/>
  <c r="O113"/>
  <c r="N113"/>
  <c r="M113"/>
  <c r="K113"/>
  <c r="J113"/>
  <c r="I113"/>
  <c r="G113"/>
  <c r="F113"/>
  <c r="E113"/>
  <c r="O112"/>
  <c r="N112"/>
  <c r="M112"/>
  <c r="K112"/>
  <c r="J112"/>
  <c r="I112"/>
  <c r="G112"/>
  <c r="F112"/>
  <c r="E112"/>
  <c r="O111"/>
  <c r="N111"/>
  <c r="M111"/>
  <c r="K111"/>
  <c r="J111"/>
  <c r="I111"/>
  <c r="G111"/>
  <c r="F111"/>
  <c r="E111"/>
  <c r="O110"/>
  <c r="N110"/>
  <c r="M110"/>
  <c r="K110"/>
  <c r="J110"/>
  <c r="I110"/>
  <c r="G110"/>
  <c r="F110"/>
  <c r="E110"/>
  <c r="O109"/>
  <c r="N109"/>
  <c r="M109"/>
  <c r="K109"/>
  <c r="J109"/>
  <c r="I109"/>
  <c r="G109"/>
  <c r="F109"/>
  <c r="E109"/>
  <c r="O108"/>
  <c r="N108"/>
  <c r="M108"/>
  <c r="K108"/>
  <c r="J108"/>
  <c r="I108"/>
  <c r="G108"/>
  <c r="F108"/>
  <c r="E108"/>
  <c r="O107"/>
  <c r="N107"/>
  <c r="M107"/>
  <c r="K107"/>
  <c r="J107"/>
  <c r="I107"/>
  <c r="G107"/>
  <c r="F107"/>
  <c r="E107"/>
  <c r="O106"/>
  <c r="N106"/>
  <c r="M106"/>
  <c r="K106"/>
  <c r="J106"/>
  <c r="I106"/>
  <c r="G106"/>
  <c r="F106"/>
  <c r="E106"/>
  <c r="O105"/>
  <c r="N105"/>
  <c r="M105"/>
  <c r="K105"/>
  <c r="J105"/>
  <c r="I105"/>
  <c r="G105"/>
  <c r="F105"/>
  <c r="E105"/>
  <c r="O104"/>
  <c r="N104"/>
  <c r="M104"/>
  <c r="K104"/>
  <c r="J104"/>
  <c r="I104"/>
  <c r="G104"/>
  <c r="F104"/>
  <c r="E104"/>
  <c r="O103"/>
  <c r="N103"/>
  <c r="M103"/>
  <c r="K103"/>
  <c r="J103"/>
  <c r="I103"/>
  <c r="G103"/>
  <c r="F103"/>
  <c r="E103"/>
  <c r="O102"/>
  <c r="N102"/>
  <c r="M102"/>
  <c r="K102"/>
  <c r="J102"/>
  <c r="I102"/>
  <c r="G102"/>
  <c r="F102"/>
  <c r="E102"/>
  <c r="O101"/>
  <c r="N101"/>
  <c r="M101"/>
  <c r="K101"/>
  <c r="J101"/>
  <c r="I101"/>
  <c r="G101"/>
  <c r="F101"/>
  <c r="E101"/>
  <c r="O100"/>
  <c r="N100"/>
  <c r="M100"/>
  <c r="K100"/>
  <c r="J100"/>
  <c r="I100"/>
  <c r="G100"/>
  <c r="F100"/>
  <c r="E100"/>
  <c r="O99"/>
  <c r="N99"/>
  <c r="M99"/>
  <c r="K99"/>
  <c r="J99"/>
  <c r="I99"/>
  <c r="G99"/>
  <c r="F99"/>
  <c r="E99"/>
  <c r="O98"/>
  <c r="N98"/>
  <c r="M98"/>
  <c r="K98"/>
  <c r="J98"/>
  <c r="I98"/>
  <c r="G98"/>
  <c r="F98"/>
  <c r="E98"/>
  <c r="O97"/>
  <c r="N97"/>
  <c r="M97"/>
  <c r="K97"/>
  <c r="J97"/>
  <c r="I97"/>
  <c r="G97"/>
  <c r="F97"/>
  <c r="E97"/>
  <c r="O96"/>
  <c r="N96"/>
  <c r="M96"/>
  <c r="K96"/>
  <c r="J96"/>
  <c r="I96"/>
  <c r="G96"/>
  <c r="F96"/>
  <c r="E96"/>
  <c r="O95"/>
  <c r="N95"/>
  <c r="M95"/>
  <c r="K95"/>
  <c r="J95"/>
  <c r="I95"/>
  <c r="G95"/>
  <c r="F95"/>
  <c r="E95"/>
  <c r="O94"/>
  <c r="N94"/>
  <c r="M94"/>
  <c r="K94"/>
  <c r="J94"/>
  <c r="I94"/>
  <c r="G94"/>
  <c r="F94"/>
  <c r="E94"/>
  <c r="O93"/>
  <c r="N93"/>
  <c r="M93"/>
  <c r="K93"/>
  <c r="J93"/>
  <c r="I93"/>
  <c r="G93"/>
  <c r="F93"/>
  <c r="E93"/>
  <c r="O92"/>
  <c r="N92"/>
  <c r="M92"/>
  <c r="K92"/>
  <c r="J92"/>
  <c r="I92"/>
  <c r="G92"/>
  <c r="F92"/>
  <c r="E92"/>
  <c r="O91"/>
  <c r="N91"/>
  <c r="M91"/>
  <c r="K91"/>
  <c r="J91"/>
  <c r="I91"/>
  <c r="G91"/>
  <c r="F91"/>
  <c r="E91"/>
  <c r="O90"/>
  <c r="N90"/>
  <c r="M90"/>
  <c r="K90"/>
  <c r="J90"/>
  <c r="I90"/>
  <c r="G90"/>
  <c r="F90"/>
  <c r="E90"/>
  <c r="O89"/>
  <c r="N89"/>
  <c r="M89"/>
  <c r="K89"/>
  <c r="J89"/>
  <c r="I89"/>
  <c r="G89"/>
  <c r="F89"/>
  <c r="E89"/>
  <c r="O88"/>
  <c r="N88"/>
  <c r="M88"/>
  <c r="K88"/>
  <c r="J88"/>
  <c r="I88"/>
  <c r="G88"/>
  <c r="F88"/>
  <c r="E88"/>
  <c r="O87"/>
  <c r="N87"/>
  <c r="M87"/>
  <c r="K87"/>
  <c r="J87"/>
  <c r="I87"/>
  <c r="G87"/>
  <c r="F87"/>
  <c r="E87"/>
  <c r="O86"/>
  <c r="N86"/>
  <c r="M86"/>
  <c r="K86"/>
  <c r="J86"/>
  <c r="I86"/>
  <c r="G86"/>
  <c r="F86"/>
  <c r="E86"/>
  <c r="O85"/>
  <c r="N85"/>
  <c r="M85"/>
  <c r="K85"/>
  <c r="J85"/>
  <c r="I85"/>
  <c r="G85"/>
  <c r="F85"/>
  <c r="E85"/>
  <c r="O84"/>
  <c r="N84"/>
  <c r="M84"/>
  <c r="K84"/>
  <c r="J84"/>
  <c r="I84"/>
  <c r="G84"/>
  <c r="F84"/>
  <c r="E84"/>
  <c r="O83"/>
  <c r="N83"/>
  <c r="M83"/>
  <c r="K83"/>
  <c r="J83"/>
  <c r="I83"/>
  <c r="G83"/>
  <c r="F83"/>
  <c r="E83"/>
  <c r="O82"/>
  <c r="N82"/>
  <c r="M82"/>
  <c r="K82"/>
  <c r="J82"/>
  <c r="I82"/>
  <c r="G82"/>
  <c r="F82"/>
  <c r="E82"/>
  <c r="O81"/>
  <c r="N81"/>
  <c r="M81"/>
  <c r="K81"/>
  <c r="J81"/>
  <c r="I81"/>
  <c r="G81"/>
  <c r="F81"/>
  <c r="E81"/>
  <c r="O80"/>
  <c r="N80"/>
  <c r="M80"/>
  <c r="K80"/>
  <c r="J80"/>
  <c r="I80"/>
  <c r="G80"/>
  <c r="F80"/>
  <c r="E80"/>
  <c r="O79"/>
  <c r="N79"/>
  <c r="M79"/>
  <c r="K79"/>
  <c r="J79"/>
  <c r="I79"/>
  <c r="G79"/>
  <c r="F79"/>
  <c r="E79"/>
  <c r="O78"/>
  <c r="N78"/>
  <c r="M78"/>
  <c r="K78"/>
  <c r="J78"/>
  <c r="I78"/>
  <c r="G78"/>
  <c r="F78"/>
  <c r="E78"/>
  <c r="O77"/>
  <c r="N77"/>
  <c r="M77"/>
  <c r="K77"/>
  <c r="J77"/>
  <c r="I77"/>
  <c r="G77"/>
  <c r="F77"/>
  <c r="E77"/>
  <c r="O76"/>
  <c r="N76"/>
  <c r="M76"/>
  <c r="K76"/>
  <c r="J76"/>
  <c r="I76"/>
  <c r="G76"/>
  <c r="F76"/>
  <c r="E76"/>
  <c r="O75"/>
  <c r="N75"/>
  <c r="M75"/>
  <c r="K75"/>
  <c r="J75"/>
  <c r="I75"/>
  <c r="G75"/>
  <c r="F75"/>
  <c r="E75"/>
  <c r="O74"/>
  <c r="N74"/>
  <c r="M74"/>
  <c r="K74"/>
  <c r="J74"/>
  <c r="I74"/>
  <c r="G74"/>
  <c r="F74"/>
  <c r="E74"/>
  <c r="O73"/>
  <c r="N73"/>
  <c r="M73"/>
  <c r="K73"/>
  <c r="J73"/>
  <c r="I73"/>
  <c r="G73"/>
  <c r="F73"/>
  <c r="E73"/>
  <c r="O72"/>
  <c r="N72"/>
  <c r="M72"/>
  <c r="K72"/>
  <c r="J72"/>
  <c r="I72"/>
  <c r="G72"/>
  <c r="F72"/>
  <c r="E72"/>
  <c r="O71"/>
  <c r="N71"/>
  <c r="M71"/>
  <c r="K71"/>
  <c r="J71"/>
  <c r="I71"/>
  <c r="G71"/>
  <c r="F71"/>
  <c r="E71"/>
  <c r="O70"/>
  <c r="N70"/>
  <c r="M70"/>
  <c r="K70"/>
  <c r="J70"/>
  <c r="I70"/>
  <c r="G70"/>
  <c r="F70"/>
  <c r="E70"/>
  <c r="O69"/>
  <c r="N69"/>
  <c r="M69"/>
  <c r="K69"/>
  <c r="J69"/>
  <c r="I69"/>
  <c r="G69"/>
  <c r="F69"/>
  <c r="E69"/>
  <c r="O68"/>
  <c r="N68"/>
  <c r="M68"/>
  <c r="K68"/>
  <c r="J68"/>
  <c r="I68"/>
  <c r="G68"/>
  <c r="F68"/>
  <c r="E68"/>
  <c r="O67"/>
  <c r="N67"/>
  <c r="M67"/>
  <c r="K67"/>
  <c r="J67"/>
  <c r="I67"/>
  <c r="G67"/>
  <c r="F67"/>
  <c r="E67"/>
  <c r="O66"/>
  <c r="N66"/>
  <c r="M66"/>
  <c r="K66"/>
  <c r="J66"/>
  <c r="I66"/>
  <c r="G66"/>
  <c r="F66"/>
  <c r="E66"/>
  <c r="O65"/>
  <c r="N65"/>
  <c r="M65"/>
  <c r="K65"/>
  <c r="J65"/>
  <c r="I65"/>
  <c r="G65"/>
  <c r="F65"/>
  <c r="E65"/>
  <c r="O64"/>
  <c r="N64"/>
  <c r="M64"/>
  <c r="K64"/>
  <c r="J64"/>
  <c r="I64"/>
  <c r="G64"/>
  <c r="F64"/>
  <c r="E64"/>
  <c r="O63"/>
  <c r="N63"/>
  <c r="M63"/>
  <c r="K63"/>
  <c r="J63"/>
  <c r="I63"/>
  <c r="G63"/>
  <c r="F63"/>
  <c r="E63"/>
  <c r="O62"/>
  <c r="N62"/>
  <c r="M62"/>
  <c r="K62"/>
  <c r="J62"/>
  <c r="I62"/>
  <c r="G62"/>
  <c r="F62"/>
  <c r="E62"/>
  <c r="O61"/>
  <c r="N61"/>
  <c r="M61"/>
  <c r="K61"/>
  <c r="J61"/>
  <c r="I61"/>
  <c r="G61"/>
  <c r="F61"/>
  <c r="E61"/>
  <c r="O60"/>
  <c r="N60"/>
  <c r="M60"/>
  <c r="K60"/>
  <c r="J60"/>
  <c r="I60"/>
  <c r="G60"/>
  <c r="F60"/>
  <c r="E60"/>
  <c r="O59"/>
  <c r="N59"/>
  <c r="M59"/>
  <c r="K59"/>
  <c r="J59"/>
  <c r="I59"/>
  <c r="G59"/>
  <c r="F59"/>
  <c r="E59"/>
  <c r="O58"/>
  <c r="N58"/>
  <c r="M58"/>
  <c r="K58"/>
  <c r="J58"/>
  <c r="I58"/>
  <c r="G58"/>
  <c r="F58"/>
  <c r="E58"/>
  <c r="O57"/>
  <c r="N57"/>
  <c r="M57"/>
  <c r="K57"/>
  <c r="J57"/>
  <c r="I57"/>
  <c r="G57"/>
  <c r="F57"/>
  <c r="E57"/>
  <c r="O56"/>
  <c r="N56"/>
  <c r="M56"/>
  <c r="K56"/>
  <c r="J56"/>
  <c r="I56"/>
  <c r="G56"/>
  <c r="F56"/>
  <c r="E56"/>
  <c r="O55"/>
  <c r="N55"/>
  <c r="M55"/>
  <c r="K55"/>
  <c r="J55"/>
  <c r="I55"/>
  <c r="G55"/>
  <c r="F55"/>
  <c r="E55"/>
  <c r="O54"/>
  <c r="N54"/>
  <c r="M54"/>
  <c r="K54"/>
  <c r="J54"/>
  <c r="I54"/>
  <c r="G54"/>
  <c r="F54"/>
  <c r="E54"/>
  <c r="O53"/>
  <c r="N53"/>
  <c r="M53"/>
  <c r="K53"/>
  <c r="J53"/>
  <c r="I53"/>
  <c r="G53"/>
  <c r="F53"/>
  <c r="E53"/>
  <c r="O52"/>
  <c r="N52"/>
  <c r="M52"/>
  <c r="K52"/>
  <c r="J52"/>
  <c r="I52"/>
  <c r="G52"/>
  <c r="F52"/>
  <c r="E52"/>
  <c r="O51"/>
  <c r="N51"/>
  <c r="M51"/>
  <c r="K51"/>
  <c r="J51"/>
  <c r="I51"/>
  <c r="G51"/>
  <c r="F51"/>
  <c r="E51"/>
  <c r="O50"/>
  <c r="N50"/>
  <c r="M50"/>
  <c r="K50"/>
  <c r="J50"/>
  <c r="I50"/>
  <c r="G50"/>
  <c r="F50"/>
  <c r="E50"/>
  <c r="O49"/>
  <c r="N49"/>
  <c r="M49"/>
  <c r="K49"/>
  <c r="J49"/>
  <c r="I49"/>
  <c r="G49"/>
  <c r="F49"/>
  <c r="E49"/>
  <c r="O48"/>
  <c r="N48"/>
  <c r="M48"/>
  <c r="K48"/>
  <c r="J48"/>
  <c r="I48"/>
  <c r="G48"/>
  <c r="F48"/>
  <c r="E48"/>
  <c r="O47"/>
  <c r="N47"/>
  <c r="M47"/>
  <c r="K47"/>
  <c r="J47"/>
  <c r="I47"/>
  <c r="G47"/>
  <c r="F47"/>
  <c r="E47"/>
  <c r="O46"/>
  <c r="N46"/>
  <c r="M46"/>
  <c r="K46"/>
  <c r="J46"/>
  <c r="I46"/>
  <c r="G46"/>
  <c r="F46"/>
  <c r="E46"/>
  <c r="O45"/>
  <c r="N45"/>
  <c r="M45"/>
  <c r="K45"/>
  <c r="J45"/>
  <c r="I45"/>
  <c r="G45"/>
  <c r="F45"/>
  <c r="E45"/>
  <c r="O44"/>
  <c r="N44"/>
  <c r="M44"/>
  <c r="K44"/>
  <c r="J44"/>
  <c r="I44"/>
  <c r="G44"/>
  <c r="F44"/>
  <c r="E44"/>
  <c r="O43"/>
  <c r="N43"/>
  <c r="M43"/>
  <c r="K43"/>
  <c r="J43"/>
  <c r="I43"/>
  <c r="G43"/>
  <c r="F43"/>
  <c r="E43"/>
  <c r="O42"/>
  <c r="N42"/>
  <c r="M42"/>
  <c r="K42"/>
  <c r="J42"/>
  <c r="I42"/>
  <c r="G42"/>
  <c r="F42"/>
  <c r="E42"/>
  <c r="O41"/>
  <c r="N41"/>
  <c r="M41"/>
  <c r="K41"/>
  <c r="J41"/>
  <c r="I41"/>
  <c r="G41"/>
  <c r="F41"/>
  <c r="E41"/>
  <c r="O40"/>
  <c r="N40"/>
  <c r="M40"/>
  <c r="K40"/>
  <c r="J40"/>
  <c r="I40"/>
  <c r="G40"/>
  <c r="F40"/>
  <c r="E40"/>
  <c r="O39"/>
  <c r="N39"/>
  <c r="M39"/>
  <c r="K39"/>
  <c r="J39"/>
  <c r="I39"/>
  <c r="G39"/>
  <c r="F39"/>
  <c r="E39"/>
  <c r="O38"/>
  <c r="N38"/>
  <c r="M38"/>
  <c r="K38"/>
  <c r="J38"/>
  <c r="I38"/>
  <c r="G38"/>
  <c r="F38"/>
  <c r="E38"/>
  <c r="O37"/>
  <c r="N37"/>
  <c r="M37"/>
  <c r="K37"/>
  <c r="J37"/>
  <c r="I37"/>
  <c r="G37"/>
  <c r="F37"/>
  <c r="E37"/>
  <c r="O36"/>
  <c r="N36"/>
  <c r="M36"/>
  <c r="K36"/>
  <c r="J36"/>
  <c r="I36"/>
  <c r="G36"/>
  <c r="F36"/>
  <c r="E36"/>
  <c r="O35"/>
  <c r="N35"/>
  <c r="M35"/>
  <c r="K35"/>
  <c r="J35"/>
  <c r="I35"/>
  <c r="G35"/>
  <c r="F35"/>
  <c r="E35"/>
  <c r="O34"/>
  <c r="N34"/>
  <c r="M34"/>
  <c r="K34"/>
  <c r="J34"/>
  <c r="I34"/>
  <c r="G34"/>
  <c r="F34"/>
  <c r="E34"/>
  <c r="O33"/>
  <c r="N33"/>
  <c r="M33"/>
  <c r="K33"/>
  <c r="J33"/>
  <c r="I33"/>
  <c r="G33"/>
  <c r="F33"/>
  <c r="E33"/>
  <c r="O32"/>
  <c r="N32"/>
  <c r="M32"/>
  <c r="K32"/>
  <c r="J32"/>
  <c r="I32"/>
  <c r="G32"/>
  <c r="F32"/>
  <c r="E32"/>
  <c r="O31"/>
  <c r="N31"/>
  <c r="M31"/>
  <c r="K31"/>
  <c r="J31"/>
  <c r="I31"/>
  <c r="G31"/>
  <c r="F31"/>
  <c r="E31"/>
  <c r="O30"/>
  <c r="N30"/>
  <c r="M30"/>
  <c r="K30"/>
  <c r="J30"/>
  <c r="I30"/>
  <c r="G30"/>
  <c r="F30"/>
  <c r="E30"/>
  <c r="O29"/>
  <c r="N29"/>
  <c r="M29"/>
  <c r="K29"/>
  <c r="J29"/>
  <c r="I29"/>
  <c r="G29"/>
  <c r="F29"/>
  <c r="E29"/>
  <c r="O28"/>
  <c r="N28"/>
  <c r="M28"/>
  <c r="K28"/>
  <c r="J28"/>
  <c r="I28"/>
  <c r="G28"/>
  <c r="F28"/>
  <c r="E28"/>
  <c r="O27"/>
  <c r="N27"/>
  <c r="M27"/>
  <c r="K27"/>
  <c r="J27"/>
  <c r="I27"/>
  <c r="G27"/>
  <c r="F27"/>
  <c r="E27"/>
  <c r="O26"/>
  <c r="N26"/>
  <c r="M26"/>
  <c r="K26"/>
  <c r="J26"/>
  <c r="I26"/>
  <c r="G26"/>
  <c r="F26"/>
  <c r="E26"/>
  <c r="O25"/>
  <c r="N25"/>
  <c r="M25"/>
  <c r="K25"/>
  <c r="J25"/>
  <c r="I25"/>
  <c r="G25"/>
  <c r="F25"/>
  <c r="E25"/>
  <c r="O24"/>
  <c r="N24"/>
  <c r="M24"/>
  <c r="K24"/>
  <c r="J24"/>
  <c r="I24"/>
  <c r="G24"/>
  <c r="F24"/>
  <c r="E24"/>
  <c r="O23"/>
  <c r="N23"/>
  <c r="M23"/>
  <c r="K23"/>
  <c r="J23"/>
  <c r="I23"/>
  <c r="G23"/>
  <c r="F23"/>
  <c r="E23"/>
  <c r="O22"/>
  <c r="N22"/>
  <c r="M22"/>
  <c r="K22"/>
  <c r="J22"/>
  <c r="I22"/>
  <c r="G22"/>
  <c r="F22"/>
  <c r="E22"/>
  <c r="O21"/>
  <c r="N21"/>
  <c r="M21"/>
  <c r="K21"/>
  <c r="J21"/>
  <c r="I21"/>
  <c r="G21"/>
  <c r="F21"/>
  <c r="E21"/>
  <c r="O20"/>
  <c r="N20"/>
  <c r="M20"/>
  <c r="K20"/>
  <c r="J20"/>
  <c r="I20"/>
  <c r="G20"/>
  <c r="F20"/>
  <c r="E20"/>
  <c r="O19"/>
  <c r="N19"/>
  <c r="M19"/>
  <c r="K19"/>
  <c r="J19"/>
  <c r="I19"/>
  <c r="G19"/>
  <c r="F19"/>
  <c r="E19"/>
  <c r="O18"/>
  <c r="N18"/>
  <c r="M18"/>
  <c r="K18"/>
  <c r="J18"/>
  <c r="I18"/>
  <c r="G18"/>
  <c r="F18"/>
  <c r="E18"/>
  <c r="O17"/>
  <c r="N17"/>
  <c r="M17"/>
  <c r="K17"/>
  <c r="J17"/>
  <c r="I17"/>
  <c r="G17"/>
  <c r="F17"/>
  <c r="E17"/>
  <c r="O16"/>
  <c r="N16"/>
  <c r="M16"/>
  <c r="K16"/>
  <c r="J16"/>
  <c r="I16"/>
  <c r="G16"/>
  <c r="F16"/>
  <c r="E16"/>
  <c r="O15"/>
  <c r="N15"/>
  <c r="M15"/>
  <c r="K15"/>
  <c r="J15"/>
  <c r="I15"/>
  <c r="G15"/>
  <c r="F15"/>
  <c r="E15"/>
  <c r="O14"/>
  <c r="N14"/>
  <c r="M14"/>
  <c r="K14"/>
  <c r="J14"/>
  <c r="I14"/>
  <c r="G14"/>
  <c r="F14"/>
  <c r="E14"/>
  <c r="O13"/>
  <c r="N13"/>
  <c r="M13"/>
  <c r="K13"/>
  <c r="J13"/>
  <c r="I13"/>
  <c r="G13"/>
  <c r="F13"/>
  <c r="E13"/>
  <c r="O12"/>
  <c r="N12"/>
  <c r="M12"/>
  <c r="K12"/>
  <c r="J12"/>
  <c r="I12"/>
  <c r="G12"/>
  <c r="F12"/>
  <c r="E12"/>
  <c r="O11"/>
  <c r="N11"/>
  <c r="M11"/>
  <c r="K11"/>
  <c r="J11"/>
  <c r="I11"/>
  <c r="G11"/>
  <c r="F11"/>
  <c r="E11"/>
  <c r="O10"/>
  <c r="N10"/>
  <c r="M10"/>
  <c r="K10"/>
  <c r="J10"/>
  <c r="I10"/>
  <c r="G10"/>
  <c r="F10"/>
  <c r="E10"/>
  <c r="O9"/>
  <c r="N9"/>
  <c r="M9"/>
  <c r="K9"/>
  <c r="J9"/>
  <c r="I9"/>
  <c r="G9"/>
  <c r="F9"/>
  <c r="E9"/>
  <c r="O8"/>
  <c r="N8"/>
  <c r="M8"/>
  <c r="K8"/>
  <c r="J8"/>
  <c r="I8"/>
  <c r="G8"/>
  <c r="F8"/>
  <c r="E8"/>
  <c r="O7"/>
  <c r="N7"/>
  <c r="M7"/>
  <c r="K7"/>
  <c r="J7"/>
  <c r="I7"/>
  <c r="G7"/>
  <c r="F7"/>
  <c r="E7"/>
  <c r="H118" i="2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F6"/>
  <c r="P12" i="1"/>
  <c r="O12"/>
  <c r="N12"/>
  <c r="M12"/>
  <c r="L12"/>
  <c r="K12"/>
  <c r="H12"/>
  <c r="F12"/>
  <c r="D12"/>
  <c r="C12"/>
  <c r="M14" i="9" l="1"/>
  <c r="M18"/>
  <c r="M22"/>
  <c r="K115"/>
  <c r="M11"/>
  <c r="J17"/>
  <c r="J33"/>
  <c r="M34"/>
  <c r="M36"/>
  <c r="M13"/>
  <c r="K23"/>
  <c r="K43"/>
  <c r="K47"/>
  <c r="K51"/>
  <c r="K11"/>
  <c r="M20"/>
  <c r="K26"/>
  <c r="M28"/>
  <c r="N68"/>
  <c r="O68" s="1"/>
  <c r="K10"/>
  <c r="J11"/>
  <c r="K13"/>
  <c r="L20"/>
  <c r="M10"/>
  <c r="L11"/>
  <c r="K14"/>
  <c r="J15"/>
  <c r="K18"/>
  <c r="J25"/>
  <c r="M26"/>
  <c r="M38"/>
  <c r="J41"/>
  <c r="J45"/>
  <c r="I11"/>
  <c r="L28"/>
  <c r="K56"/>
  <c r="M24"/>
  <c r="M30"/>
  <c r="L10"/>
  <c r="L42"/>
  <c r="L46"/>
  <c r="L50"/>
  <c r="N48"/>
  <c r="O48" s="1"/>
  <c r="N25"/>
  <c r="O25" s="1"/>
  <c r="N24"/>
  <c r="O24" s="1"/>
  <c r="N45"/>
  <c r="O45" s="1"/>
  <c r="N33"/>
  <c r="O33" s="1"/>
  <c r="N31"/>
  <c r="O31" s="1"/>
  <c r="N37"/>
  <c r="O37" s="1"/>
  <c r="N40"/>
  <c r="O40" s="1"/>
  <c r="N62"/>
  <c r="O62" s="1"/>
  <c r="N23"/>
  <c r="O23" s="1"/>
  <c r="N64"/>
  <c r="O64" s="1"/>
  <c r="N47"/>
  <c r="O47" s="1"/>
  <c r="N19"/>
  <c r="O19" s="1"/>
  <c r="N22"/>
  <c r="O22" s="1"/>
  <c r="N29"/>
  <c r="O29" s="1"/>
  <c r="N66"/>
  <c r="O66" s="1"/>
  <c r="N27"/>
  <c r="O27" s="1"/>
  <c r="N30"/>
  <c r="O30" s="1"/>
  <c r="N54"/>
  <c r="O54" s="1"/>
  <c r="N76"/>
  <c r="O76" s="1"/>
  <c r="N84"/>
  <c r="O84" s="1"/>
  <c r="N92"/>
  <c r="O92" s="1"/>
  <c r="N106"/>
  <c r="O106" s="1"/>
  <c r="N39"/>
  <c r="O39" s="1"/>
  <c r="N56"/>
  <c r="O56" s="1"/>
  <c r="N70"/>
  <c r="O70" s="1"/>
  <c r="N78"/>
  <c r="O78" s="1"/>
  <c r="N86"/>
  <c r="O86" s="1"/>
  <c r="N94"/>
  <c r="O94" s="1"/>
  <c r="N32"/>
  <c r="O32" s="1"/>
  <c r="N35"/>
  <c r="O35" s="1"/>
  <c r="N38"/>
  <c r="O38" s="1"/>
  <c r="N41"/>
  <c r="O41" s="1"/>
  <c r="N44"/>
  <c r="O44" s="1"/>
  <c r="N58"/>
  <c r="O58" s="1"/>
  <c r="N72"/>
  <c r="O72" s="1"/>
  <c r="N80"/>
  <c r="O80" s="1"/>
  <c r="N88"/>
  <c r="O88" s="1"/>
  <c r="N96"/>
  <c r="O96" s="1"/>
  <c r="N21"/>
  <c r="O21" s="1"/>
  <c r="N43"/>
  <c r="O43" s="1"/>
  <c r="N52"/>
  <c r="O52" s="1"/>
  <c r="N60"/>
  <c r="O60" s="1"/>
  <c r="N74"/>
  <c r="O74" s="1"/>
  <c r="N82"/>
  <c r="O82" s="1"/>
  <c r="N90"/>
  <c r="O90" s="1"/>
  <c r="N98"/>
  <c r="O98" s="1"/>
  <c r="N104"/>
  <c r="O104" s="1"/>
  <c r="N112"/>
  <c r="O112" s="1"/>
  <c r="N120"/>
  <c r="O120" s="1"/>
  <c r="N114"/>
  <c r="O114" s="1"/>
  <c r="N49"/>
  <c r="O49" s="1"/>
  <c r="N10"/>
  <c r="O10" s="1"/>
  <c r="N12"/>
  <c r="O12" s="1"/>
  <c r="N51"/>
  <c r="O51" s="1"/>
  <c r="I37"/>
  <c r="H119" i="2"/>
  <c r="D122" s="1"/>
  <c r="E122" s="1"/>
  <c r="G6" i="3" s="1"/>
  <c r="H6" s="1"/>
  <c r="G119" i="2"/>
  <c r="D121" s="1"/>
  <c r="C6" i="3" s="1"/>
  <c r="J16" i="9"/>
  <c r="N16"/>
  <c r="O16" s="1"/>
  <c r="J118"/>
  <c r="J116"/>
  <c r="J114"/>
  <c r="J112"/>
  <c r="J110"/>
  <c r="J82"/>
  <c r="J64"/>
  <c r="J12"/>
  <c r="L14"/>
  <c r="K16"/>
  <c r="L18"/>
  <c r="K21"/>
  <c r="J24"/>
  <c r="L26"/>
  <c r="K29"/>
  <c r="J32"/>
  <c r="L34"/>
  <c r="K37"/>
  <c r="J40"/>
  <c r="M74"/>
  <c r="J79"/>
  <c r="K83"/>
  <c r="K88"/>
  <c r="L97"/>
  <c r="M106"/>
  <c r="J111"/>
  <c r="N111"/>
  <c r="O111" s="1"/>
  <c r="I118"/>
  <c r="I110"/>
  <c r="I102"/>
  <c r="I94"/>
  <c r="I86"/>
  <c r="I78"/>
  <c r="I70"/>
  <c r="I62"/>
  <c r="I54"/>
  <c r="I120"/>
  <c r="I112"/>
  <c r="I104"/>
  <c r="I96"/>
  <c r="I88"/>
  <c r="I80"/>
  <c r="I72"/>
  <c r="I64"/>
  <c r="I56"/>
  <c r="I52"/>
  <c r="I50"/>
  <c r="I48"/>
  <c r="I46"/>
  <c r="I44"/>
  <c r="I42"/>
  <c r="I40"/>
  <c r="I38"/>
  <c r="I36"/>
  <c r="I34"/>
  <c r="I32"/>
  <c r="I30"/>
  <c r="I28"/>
  <c r="I26"/>
  <c r="I24"/>
  <c r="I22"/>
  <c r="I20"/>
  <c r="I18"/>
  <c r="I114"/>
  <c r="I106"/>
  <c r="I98"/>
  <c r="I90"/>
  <c r="I82"/>
  <c r="I74"/>
  <c r="I66"/>
  <c r="I58"/>
  <c r="I116"/>
  <c r="I108"/>
  <c r="I100"/>
  <c r="I92"/>
  <c r="I84"/>
  <c r="I76"/>
  <c r="I68"/>
  <c r="I60"/>
  <c r="I51"/>
  <c r="I49"/>
  <c r="I47"/>
  <c r="I45"/>
  <c r="I43"/>
  <c r="I41"/>
  <c r="I12"/>
  <c r="K84"/>
  <c r="K82"/>
  <c r="K119"/>
  <c r="K111"/>
  <c r="K103"/>
  <c r="K95"/>
  <c r="K87"/>
  <c r="K79"/>
  <c r="K71"/>
  <c r="K63"/>
  <c r="K55"/>
  <c r="K52"/>
  <c r="K50"/>
  <c r="K48"/>
  <c r="K46"/>
  <c r="K44"/>
  <c r="K42"/>
  <c r="K40"/>
  <c r="K38"/>
  <c r="K36"/>
  <c r="K34"/>
  <c r="K32"/>
  <c r="K113"/>
  <c r="K105"/>
  <c r="K97"/>
  <c r="K89"/>
  <c r="K81"/>
  <c r="K73"/>
  <c r="K65"/>
  <c r="K57"/>
  <c r="K117"/>
  <c r="K109"/>
  <c r="K101"/>
  <c r="K93"/>
  <c r="K85"/>
  <c r="K77"/>
  <c r="K69"/>
  <c r="K61"/>
  <c r="K53"/>
  <c r="N11"/>
  <c r="O11" s="1"/>
  <c r="M12"/>
  <c r="I13"/>
  <c r="L16"/>
  <c r="I19"/>
  <c r="J23"/>
  <c r="K24"/>
  <c r="I27"/>
  <c r="J31"/>
  <c r="I35"/>
  <c r="J39"/>
  <c r="J44"/>
  <c r="J48"/>
  <c r="J52"/>
  <c r="J55"/>
  <c r="L119"/>
  <c r="L117"/>
  <c r="L103"/>
  <c r="L77"/>
  <c r="L73"/>
  <c r="L71"/>
  <c r="L69"/>
  <c r="L67"/>
  <c r="L65"/>
  <c r="L61"/>
  <c r="L57"/>
  <c r="L51"/>
  <c r="L49"/>
  <c r="L47"/>
  <c r="L45"/>
  <c r="L43"/>
  <c r="L41"/>
  <c r="L39"/>
  <c r="L37"/>
  <c r="L35"/>
  <c r="L33"/>
  <c r="L31"/>
  <c r="L29"/>
  <c r="L27"/>
  <c r="L25"/>
  <c r="L23"/>
  <c r="L21"/>
  <c r="L19"/>
  <c r="L17"/>
  <c r="I10"/>
  <c r="I14"/>
  <c r="I15"/>
  <c r="K19"/>
  <c r="J22"/>
  <c r="L24"/>
  <c r="K27"/>
  <c r="J30"/>
  <c r="L32"/>
  <c r="K35"/>
  <c r="J38"/>
  <c r="L40"/>
  <c r="K59"/>
  <c r="K64"/>
  <c r="M82"/>
  <c r="J87"/>
  <c r="K91"/>
  <c r="K96"/>
  <c r="L105"/>
  <c r="M114"/>
  <c r="J119"/>
  <c r="I29"/>
  <c r="M119"/>
  <c r="M111"/>
  <c r="M103"/>
  <c r="M95"/>
  <c r="M87"/>
  <c r="M79"/>
  <c r="M71"/>
  <c r="M63"/>
  <c r="M55"/>
  <c r="M113"/>
  <c r="M105"/>
  <c r="M97"/>
  <c r="M89"/>
  <c r="M81"/>
  <c r="M73"/>
  <c r="M65"/>
  <c r="M57"/>
  <c r="M51"/>
  <c r="M49"/>
  <c r="M47"/>
  <c r="M45"/>
  <c r="M43"/>
  <c r="M41"/>
  <c r="M39"/>
  <c r="M37"/>
  <c r="M35"/>
  <c r="M33"/>
  <c r="M31"/>
  <c r="M29"/>
  <c r="M27"/>
  <c r="M25"/>
  <c r="M23"/>
  <c r="M21"/>
  <c r="M19"/>
  <c r="M17"/>
  <c r="M115"/>
  <c r="M107"/>
  <c r="M99"/>
  <c r="M91"/>
  <c r="M83"/>
  <c r="M75"/>
  <c r="M67"/>
  <c r="M59"/>
  <c r="M117"/>
  <c r="M109"/>
  <c r="M101"/>
  <c r="M93"/>
  <c r="M85"/>
  <c r="M77"/>
  <c r="M69"/>
  <c r="M61"/>
  <c r="M53"/>
  <c r="M52"/>
  <c r="M50"/>
  <c r="M48"/>
  <c r="M46"/>
  <c r="M44"/>
  <c r="M42"/>
  <c r="J10"/>
  <c r="L13"/>
  <c r="K15"/>
  <c r="I16"/>
  <c r="I17"/>
  <c r="N20"/>
  <c r="O20" s="1"/>
  <c r="J21"/>
  <c r="K22"/>
  <c r="I25"/>
  <c r="N28"/>
  <c r="O28" s="1"/>
  <c r="J29"/>
  <c r="K30"/>
  <c r="I33"/>
  <c r="N36"/>
  <c r="O36" s="1"/>
  <c r="J37"/>
  <c r="K41"/>
  <c r="J43"/>
  <c r="L44"/>
  <c r="K45"/>
  <c r="J47"/>
  <c r="L48"/>
  <c r="K49"/>
  <c r="L52"/>
  <c r="M58"/>
  <c r="N8"/>
  <c r="O8" s="1"/>
  <c r="K12"/>
  <c r="N13"/>
  <c r="O13" s="1"/>
  <c r="L15"/>
  <c r="K17"/>
  <c r="J20"/>
  <c r="L22"/>
  <c r="K25"/>
  <c r="J28"/>
  <c r="L30"/>
  <c r="M32"/>
  <c r="K33"/>
  <c r="J36"/>
  <c r="L38"/>
  <c r="M40"/>
  <c r="N42"/>
  <c r="O42" s="1"/>
  <c r="N46"/>
  <c r="O46" s="1"/>
  <c r="N50"/>
  <c r="O50" s="1"/>
  <c r="J63"/>
  <c r="K67"/>
  <c r="K72"/>
  <c r="L81"/>
  <c r="M90"/>
  <c r="J95"/>
  <c r="K99"/>
  <c r="L113"/>
  <c r="L12"/>
  <c r="J13"/>
  <c r="N15"/>
  <c r="O15" s="1"/>
  <c r="M15"/>
  <c r="J19"/>
  <c r="K20"/>
  <c r="I23"/>
  <c r="N26"/>
  <c r="O26" s="1"/>
  <c r="J27"/>
  <c r="K28"/>
  <c r="I31"/>
  <c r="N34"/>
  <c r="O34" s="1"/>
  <c r="J35"/>
  <c r="I39"/>
  <c r="J42"/>
  <c r="J46"/>
  <c r="J50"/>
  <c r="I21"/>
  <c r="J14"/>
  <c r="N14"/>
  <c r="O14" s="1"/>
  <c r="N17"/>
  <c r="O17" s="1"/>
  <c r="J18"/>
  <c r="N18"/>
  <c r="O18" s="1"/>
  <c r="J26"/>
  <c r="K31"/>
  <c r="J34"/>
  <c r="L36"/>
  <c r="K39"/>
  <c r="M66"/>
  <c r="J71"/>
  <c r="K75"/>
  <c r="K80"/>
  <c r="L89"/>
  <c r="M98"/>
  <c r="J103"/>
  <c r="K107"/>
  <c r="J57"/>
  <c r="K58"/>
  <c r="L59"/>
  <c r="M60"/>
  <c r="J65"/>
  <c r="K66"/>
  <c r="M68"/>
  <c r="J73"/>
  <c r="K74"/>
  <c r="L75"/>
  <c r="M76"/>
  <c r="J81"/>
  <c r="L83"/>
  <c r="M84"/>
  <c r="J89"/>
  <c r="K90"/>
  <c r="L91"/>
  <c r="M92"/>
  <c r="J97"/>
  <c r="K98"/>
  <c r="L99"/>
  <c r="M100"/>
  <c r="J105"/>
  <c r="L107"/>
  <c r="M108"/>
  <c r="J113"/>
  <c r="N113"/>
  <c r="O113" s="1"/>
  <c r="L115"/>
  <c r="M116"/>
  <c r="J49"/>
  <c r="J51"/>
  <c r="I55"/>
  <c r="J56"/>
  <c r="L58"/>
  <c r="I63"/>
  <c r="L66"/>
  <c r="I71"/>
  <c r="J72"/>
  <c r="L74"/>
  <c r="I79"/>
  <c r="J80"/>
  <c r="L82"/>
  <c r="I87"/>
  <c r="J88"/>
  <c r="L90"/>
  <c r="I95"/>
  <c r="J96"/>
  <c r="L98"/>
  <c r="I103"/>
  <c r="J104"/>
  <c r="L106"/>
  <c r="I111"/>
  <c r="L114"/>
  <c r="I119"/>
  <c r="J120"/>
  <c r="I53"/>
  <c r="N53"/>
  <c r="O53" s="1"/>
  <c r="J54"/>
  <c r="L56"/>
  <c r="I61"/>
  <c r="J62"/>
  <c r="L64"/>
  <c r="I69"/>
  <c r="J70"/>
  <c r="L72"/>
  <c r="I77"/>
  <c r="J78"/>
  <c r="L80"/>
  <c r="I85"/>
  <c r="J86"/>
  <c r="L88"/>
  <c r="I93"/>
  <c r="J94"/>
  <c r="L96"/>
  <c r="I101"/>
  <c r="J102"/>
  <c r="L104"/>
  <c r="I109"/>
  <c r="L112"/>
  <c r="I117"/>
  <c r="L120"/>
  <c r="J53"/>
  <c r="K54"/>
  <c r="L55"/>
  <c r="M56"/>
  <c r="J61"/>
  <c r="K62"/>
  <c r="L63"/>
  <c r="M64"/>
  <c r="J69"/>
  <c r="K70"/>
  <c r="M72"/>
  <c r="J77"/>
  <c r="K78"/>
  <c r="L79"/>
  <c r="M80"/>
  <c r="J85"/>
  <c r="K86"/>
  <c r="L87"/>
  <c r="M88"/>
  <c r="J93"/>
  <c r="K94"/>
  <c r="L95"/>
  <c r="M96"/>
  <c r="N100"/>
  <c r="O100" s="1"/>
  <c r="J101"/>
  <c r="N102"/>
  <c r="O102" s="1"/>
  <c r="M104"/>
  <c r="J109"/>
  <c r="N110"/>
  <c r="O110" s="1"/>
  <c r="L111"/>
  <c r="M112"/>
  <c r="J117"/>
  <c r="N117"/>
  <c r="O117" s="1"/>
  <c r="N118"/>
  <c r="O118" s="1"/>
  <c r="M120"/>
  <c r="L54"/>
  <c r="I59"/>
  <c r="J60"/>
  <c r="L62"/>
  <c r="I67"/>
  <c r="J68"/>
  <c r="L70"/>
  <c r="I75"/>
  <c r="J76"/>
  <c r="L78"/>
  <c r="I83"/>
  <c r="J84"/>
  <c r="L86"/>
  <c r="I91"/>
  <c r="J92"/>
  <c r="L94"/>
  <c r="I99"/>
  <c r="J100"/>
  <c r="L102"/>
  <c r="I107"/>
  <c r="J108"/>
  <c r="L110"/>
  <c r="I115"/>
  <c r="L118"/>
  <c r="L53"/>
  <c r="M54"/>
  <c r="J59"/>
  <c r="K60"/>
  <c r="M62"/>
  <c r="J67"/>
  <c r="K68"/>
  <c r="M70"/>
  <c r="J75"/>
  <c r="K76"/>
  <c r="M78"/>
  <c r="J83"/>
  <c r="L85"/>
  <c r="M86"/>
  <c r="J91"/>
  <c r="K92"/>
  <c r="L93"/>
  <c r="M94"/>
  <c r="J99"/>
  <c r="K100"/>
  <c r="L101"/>
  <c r="M102"/>
  <c r="J107"/>
  <c r="N108"/>
  <c r="O108" s="1"/>
  <c r="L109"/>
  <c r="M110"/>
  <c r="J115"/>
  <c r="N115"/>
  <c r="O115" s="1"/>
  <c r="N116"/>
  <c r="O116" s="1"/>
  <c r="M118"/>
  <c r="I57"/>
  <c r="J58"/>
  <c r="L60"/>
  <c r="I65"/>
  <c r="J66"/>
  <c r="L68"/>
  <c r="I73"/>
  <c r="J74"/>
  <c r="L76"/>
  <c r="I81"/>
  <c r="L84"/>
  <c r="I89"/>
  <c r="J90"/>
  <c r="L92"/>
  <c r="I97"/>
  <c r="J98"/>
  <c r="L100"/>
  <c r="I105"/>
  <c r="J106"/>
  <c r="L108"/>
  <c r="I113"/>
  <c r="L116"/>
  <c r="N55"/>
  <c r="O55" s="1"/>
  <c r="N57"/>
  <c r="O57" s="1"/>
  <c r="N59"/>
  <c r="O59" s="1"/>
  <c r="N61"/>
  <c r="O61" s="1"/>
  <c r="N63"/>
  <c r="O63" s="1"/>
  <c r="N65"/>
  <c r="O65" s="1"/>
  <c r="N67"/>
  <c r="O67" s="1"/>
  <c r="N69"/>
  <c r="O69" s="1"/>
  <c r="N71"/>
  <c r="O71" s="1"/>
  <c r="N73"/>
  <c r="O73" s="1"/>
  <c r="N75"/>
  <c r="O75" s="1"/>
  <c r="N77"/>
  <c r="O77" s="1"/>
  <c r="N79"/>
  <c r="O79" s="1"/>
  <c r="N81"/>
  <c r="O81" s="1"/>
  <c r="N83"/>
  <c r="O83" s="1"/>
  <c r="N85"/>
  <c r="O85" s="1"/>
  <c r="N87"/>
  <c r="O87" s="1"/>
  <c r="N89"/>
  <c r="O89" s="1"/>
  <c r="N91"/>
  <c r="O91" s="1"/>
  <c r="N93"/>
  <c r="O93" s="1"/>
  <c r="N95"/>
  <c r="O95" s="1"/>
  <c r="N97"/>
  <c r="O97" s="1"/>
  <c r="N99"/>
  <c r="O99" s="1"/>
  <c r="N101"/>
  <c r="O101" s="1"/>
  <c r="N103"/>
  <c r="O103" s="1"/>
  <c r="N105"/>
  <c r="O105" s="1"/>
  <c r="N107"/>
  <c r="O107" s="1"/>
  <c r="N109"/>
  <c r="O109" s="1"/>
  <c r="N119"/>
  <c r="O119" s="1"/>
  <c r="K102"/>
  <c r="K104"/>
  <c r="K106"/>
  <c r="K108"/>
  <c r="K110"/>
  <c r="K112"/>
  <c r="K114"/>
  <c r="K116"/>
  <c r="K118"/>
  <c r="K120"/>
  <c r="M121" l="1"/>
  <c r="D131" s="1"/>
  <c r="E131" s="1"/>
  <c r="C10" i="10" s="1"/>
  <c r="L121" i="9"/>
  <c r="D130" s="1"/>
  <c r="E130" s="1"/>
  <c r="I9" i="10" s="1"/>
  <c r="K121" i="9"/>
  <c r="D129" s="1"/>
  <c r="E129" s="1"/>
  <c r="K8" i="10" s="1"/>
  <c r="E121" i="2"/>
  <c r="D6" i="3" s="1"/>
  <c r="E6" s="1"/>
  <c r="K6" i="4" s="1"/>
  <c r="F6" i="3"/>
  <c r="J121" i="9"/>
  <c r="D128" s="1"/>
  <c r="E128" s="1"/>
  <c r="I121"/>
  <c r="D127" s="1"/>
  <c r="E127" s="1"/>
  <c r="G10" i="10" l="1"/>
  <c r="L10"/>
  <c r="O10"/>
  <c r="E10"/>
  <c r="K10"/>
  <c r="D10"/>
  <c r="M10"/>
  <c r="B10"/>
  <c r="N10"/>
  <c r="P10"/>
  <c r="I10"/>
  <c r="F10"/>
  <c r="J10"/>
  <c r="H10"/>
  <c r="B9"/>
  <c r="F9"/>
  <c r="K9"/>
  <c r="C9"/>
  <c r="D9"/>
  <c r="J9"/>
  <c r="H9"/>
  <c r="L9"/>
  <c r="E9"/>
  <c r="N9"/>
  <c r="P9"/>
  <c r="O9"/>
  <c r="G9"/>
  <c r="M9"/>
  <c r="F8"/>
  <c r="P8"/>
  <c r="L8"/>
  <c r="I8"/>
  <c r="O8"/>
  <c r="D8"/>
  <c r="N8"/>
  <c r="E8"/>
  <c r="C8"/>
  <c r="H8"/>
  <c r="B8"/>
  <c r="J8"/>
  <c r="M8"/>
  <c r="G8"/>
  <c r="P6" i="4"/>
  <c r="L6"/>
  <c r="I6" i="3"/>
  <c r="M6" i="4"/>
  <c r="E6"/>
  <c r="D6"/>
  <c r="I6"/>
  <c r="N6"/>
  <c r="J6"/>
  <c r="H6"/>
  <c r="F6"/>
  <c r="G6"/>
  <c r="C6"/>
  <c r="O6"/>
  <c r="J7" i="10"/>
  <c r="B7"/>
  <c r="I7"/>
  <c r="P7"/>
  <c r="H7"/>
  <c r="O7"/>
  <c r="G7"/>
  <c r="N7"/>
  <c r="F7"/>
  <c r="L7"/>
  <c r="D7"/>
  <c r="E7"/>
  <c r="C7"/>
  <c r="M7"/>
  <c r="K7"/>
  <c r="I6"/>
  <c r="P6"/>
  <c r="H6"/>
  <c r="O6"/>
  <c r="G6"/>
  <c r="N6"/>
  <c r="F6"/>
  <c r="M6"/>
  <c r="E6"/>
  <c r="K6"/>
  <c r="C6"/>
  <c r="L6"/>
  <c r="J6"/>
  <c r="D6"/>
  <c r="B6"/>
  <c r="E11" l="1"/>
  <c r="E6" i="11" s="1"/>
  <c r="E7" s="1"/>
  <c r="I11" i="10"/>
  <c r="I6" i="11" s="1"/>
  <c r="I7" s="1"/>
  <c r="M11" i="10"/>
  <c r="M6" i="11" s="1"/>
  <c r="M7" s="1"/>
  <c r="P11" i="10"/>
  <c r="P6" i="11" s="1"/>
  <c r="P7" s="1"/>
  <c r="D11" i="10"/>
  <c r="D6" i="11" s="1"/>
  <c r="D7" s="1"/>
  <c r="K11" i="10"/>
  <c r="K6" i="11" s="1"/>
  <c r="K7" s="1"/>
  <c r="N11" i="10"/>
  <c r="N6" i="11" s="1"/>
  <c r="N7" s="1"/>
  <c r="G11" i="10"/>
  <c r="G6" i="11" s="1"/>
  <c r="G7" s="1"/>
  <c r="B11" i="10"/>
  <c r="F11"/>
  <c r="F6" i="11" s="1"/>
  <c r="F7" s="1"/>
  <c r="J11" i="10"/>
  <c r="J6" i="11" s="1"/>
  <c r="J7" s="1"/>
  <c r="L11" i="10"/>
  <c r="L6" i="11" s="1"/>
  <c r="L7" s="1"/>
  <c r="O11" i="10"/>
  <c r="O6" i="11" s="1"/>
  <c r="O7" s="1"/>
  <c r="C11" i="10"/>
  <c r="C6" i="11" s="1"/>
  <c r="C7" s="1"/>
  <c r="H11" i="10"/>
  <c r="H6" i="11" s="1"/>
  <c r="H7" s="1"/>
  <c r="B6" i="4"/>
  <c r="B12" i="1"/>
  <c r="B6" i="11" l="1"/>
  <c r="B7" s="1"/>
</calcChain>
</file>

<file path=xl/sharedStrings.xml><?xml version="1.0" encoding="utf-8"?>
<sst xmlns="http://schemas.openxmlformats.org/spreadsheetml/2006/main" count="1562" uniqueCount="331">
  <si>
    <t>DEPARTMENT OF COMPUTER SCIENCE AND ENGG.</t>
  </si>
  <si>
    <t>CO to PO &amp; PSO Mapping</t>
  </si>
  <si>
    <t>II YEAR III SEM SEC A and B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</si>
  <si>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</si>
  <si>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</si>
  <si>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</si>
  <si>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</si>
  <si>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</si>
  <si>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</si>
  <si>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</si>
  <si>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</si>
  <si>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</si>
  <si>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</si>
  <si>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</si>
  <si>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</si>
  <si>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</si>
  <si>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</si>
  <si>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</si>
  <si>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</si>
  <si>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Final Mapping of C4CS405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</si>
  <si>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</si>
  <si>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</si>
  <si>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</si>
  <si>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</si>
  <si>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</si>
  <si>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</si>
  <si>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</si>
  <si>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</si>
  <si>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</si>
  <si>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</si>
  <si>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</si>
  <si>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</si>
  <si>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</si>
  <si>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</si>
  <si>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</si>
  <si>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</si>
  <si>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</si>
  <si>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</si>
  <si>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</si>
  <si>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</si>
  <si>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</si>
  <si>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</si>
  <si>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</si>
  <si>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</si>
  <si>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</si>
  <si>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</si>
  <si>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</si>
  <si>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</si>
  <si>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</si>
  <si>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</si>
  <si>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</si>
  <si>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</si>
  <si>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</si>
  <si>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</si>
  <si>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</si>
  <si>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</si>
  <si>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</si>
  <si>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</si>
  <si>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</si>
  <si>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</si>
  <si>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</si>
  <si>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</si>
  <si>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</si>
  <si>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</si>
  <si>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</si>
  <si>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</si>
  <si>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</si>
  <si>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</si>
  <si>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</si>
  <si>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</si>
  <si>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</si>
  <si>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</si>
  <si>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</si>
  <si>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</si>
  <si>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</si>
  <si>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</si>
  <si>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</si>
  <si>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</si>
  <si>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</si>
  <si>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</si>
  <si>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</si>
  <si>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</si>
  <si>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</si>
  <si>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</si>
  <si>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</si>
  <si>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</si>
  <si>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</si>
  <si>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</si>
  <si>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</si>
  <si>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</si>
  <si>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</si>
  <si>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</si>
  <si>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</si>
  <si>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</si>
  <si>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</si>
  <si>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</si>
  <si>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</si>
  <si>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</si>
  <si>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</si>
  <si>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</si>
  <si>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</si>
  <si>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</si>
  <si>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</si>
  <si>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</si>
  <si>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</si>
  <si>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</si>
  <si>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</si>
  <si>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</si>
  <si>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</si>
  <si>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</si>
  <si>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</si>
  <si>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</si>
  <si>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</si>
  <si>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</si>
  <si>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</si>
  <si>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</si>
  <si>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</si>
  <si>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</si>
  <si>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</si>
  <si>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</si>
  <si>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</si>
  <si>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</si>
  <si>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</si>
  <si>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</si>
  <si>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</si>
  <si>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</si>
  <si>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</si>
  <si>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</si>
  <si>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</si>
  <si>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</si>
  <si>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</si>
  <si>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</si>
  <si>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</si>
  <si>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</si>
  <si>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</si>
  <si>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</si>
  <si>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</si>
  <si>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</si>
  <si>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</si>
  <si>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</si>
  <si>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</si>
  <si>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</si>
  <si>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</si>
  <si>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</si>
  <si>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</si>
  <si>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</si>
  <si>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</si>
  <si>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</si>
  <si>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</si>
  <si>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</si>
  <si>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</si>
  <si>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</si>
  <si>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</si>
  <si>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</si>
  <si>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</si>
  <si>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</si>
  <si>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KADECHA(RL)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</si>
  <si>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</si>
  <si>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</si>
  <si>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</si>
  <si>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</si>
  <si>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</si>
  <si>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</si>
  <si>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</si>
  <si>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</si>
  <si>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</si>
  <si>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</si>
  <si>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</si>
  <si>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</si>
  <si>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</si>
  <si>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</si>
  <si>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</si>
  <si>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</si>
  <si>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</si>
  <si>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</si>
  <si>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</si>
  <si>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</si>
  <si>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</si>
  <si>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</si>
  <si>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</si>
  <si>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</si>
  <si>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</si>
  <si>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</si>
  <si>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</si>
  <si>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</si>
  <si>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</si>
  <si>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</si>
  <si>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</si>
  <si>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</si>
  <si>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</si>
  <si>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</si>
  <si>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</si>
  <si>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</si>
  <si>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</si>
  <si>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</si>
  <si>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</si>
  <si>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</si>
  <si>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</si>
  <si>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</si>
  <si>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</si>
  <si>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</si>
  <si>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</si>
  <si>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</si>
  <si>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</si>
  <si>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</si>
  <si>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</si>
  <si>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</si>
  <si>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</si>
  <si>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</si>
  <si>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</si>
  <si>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</si>
  <si>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</si>
  <si>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</si>
  <si>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</si>
  <si>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</si>
  <si>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</si>
  <si>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</si>
  <si>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</si>
  <si>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</si>
  <si>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</si>
  <si>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</si>
  <si>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</si>
  <si>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</si>
  <si>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</si>
  <si>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</si>
  <si>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</si>
  <si>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</si>
  <si>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</si>
  <si>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</si>
  <si>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</si>
  <si>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</si>
  <si>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</si>
  <si>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</si>
  <si>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</si>
  <si>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</si>
  <si>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</si>
  <si>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</si>
  <si>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</si>
  <si>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</si>
  <si>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</si>
  <si>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</si>
  <si>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</si>
  <si>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</si>
  <si>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</si>
  <si>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</si>
  <si>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</si>
  <si>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</si>
  <si>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</si>
  <si>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</si>
  <si>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21ETCCS400</t>
  </si>
  <si>
    <t>Shabbir Husain</t>
  </si>
  <si>
    <t>21ETCCS401</t>
  </si>
  <si>
    <t>Ali Hussain</t>
  </si>
  <si>
    <t>22ETCCS200</t>
  </si>
  <si>
    <t>Saurabh Soni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</si>
  <si>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</si>
  <si>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</si>
  <si>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</si>
  <si>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</si>
  <si>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</si>
  <si>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</si>
  <si>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</si>
  <si>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</si>
  <si>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</si>
  <si>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</si>
  <si>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</si>
  <si>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</si>
  <si>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</si>
  <si>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</si>
  <si>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CO24CS405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</si>
  <si>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</si>
  <si>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</si>
  <si>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</si>
  <si>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</si>
  <si>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</si>
  <si>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</si>
  <si>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</si>
  <si>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</si>
  <si>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</si>
  <si>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</si>
  <si>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</si>
  <si>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</si>
  <si>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CO4</t>
  </si>
  <si>
    <t>CO5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</si>
  <si>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</si>
  <si>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</si>
  <si>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</si>
  <si>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</si>
  <si>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</si>
  <si>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</si>
  <si>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</si>
  <si>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Marks and Gap Analysis of Mid-Term 2</t>
  </si>
  <si>
    <t>Course Outcome Attainment Sheet (Sessional)</t>
  </si>
  <si>
    <t>CO24CS405.1</t>
  </si>
  <si>
    <t>CO24CS405.2</t>
  </si>
  <si>
    <t>CO24CS405.3</t>
  </si>
  <si>
    <t>CO24CS405.4</t>
  </si>
  <si>
    <t>CO24CS405.5</t>
  </si>
  <si>
    <t>Course Attainment with Target in %</t>
  </si>
  <si>
    <t>CO23CS405.1</t>
  </si>
  <si>
    <t>CO23CS405.2</t>
  </si>
  <si>
    <t>CO23CS405.3</t>
  </si>
  <si>
    <t>CO23CS405.4</t>
  </si>
  <si>
    <t>CO23CS405.5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</si>
  <si>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</si>
  <si>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</si>
  <si>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</si>
  <si>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</si>
  <si>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</si>
  <si>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</si>
  <si>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</si>
  <si>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</si>
  <si>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</si>
  <si>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</si>
  <si>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C24CS405 (AVG)</t>
  </si>
  <si>
    <t>Course to PO &amp; PSO Attainment From All Tools</t>
  </si>
  <si>
    <t>CO24CS405
(Round Off)</t>
  </si>
  <si>
    <t>Attainment of Subject Code 3EU-3006 Sheet</t>
  </si>
  <si>
    <t>3EU-3006</t>
  </si>
  <si>
    <t>CO36513.1</t>
  </si>
  <si>
    <t>CO36513.2</t>
  </si>
  <si>
    <t>CO36513.3</t>
  </si>
  <si>
    <t>CO36513.4</t>
  </si>
  <si>
    <t>CO36513.5</t>
  </si>
  <si>
    <t>C36511 (AVG)</t>
  </si>
  <si>
    <t xml:space="preserve">III YEAR VI SEMESTER </t>
  </si>
  <si>
    <t xml:space="preserve">III YEAR VI SEM </t>
  </si>
  <si>
    <t>=</t>
  </si>
  <si>
    <t>SUBJECT:- E-Commerce                                                                                     Faculty:- Adnan Pipawala</t>
  </si>
  <si>
    <t xml:space="preserve">II YEAR III SEM </t>
  </si>
  <si>
    <t>M-2 Marks (70)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</si>
</sst>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5" fillId="0" borderId="0" xfId="0" applyFont="1"/>
    <xf numFmtId="9" fontId="2" fillId="2" borderId="8" xfId="0" applyNumberFormat="1" applyFont="1" applyFill="1" applyBorder="1" applyAlignment="1">
      <alignment horizontal="center" vertical="center"/>
    </xf>
    <xf numFmtId="9" fontId="2" fillId="2" borderId="14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1" fontId="6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" fontId="7" fillId="0" borderId="0" xfId="0" applyNumberFormat="1" applyFont="1"/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0" borderId="0" xfId="0" applyFont="1"/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10" fillId="0" borderId="0" xfId="0" applyFont="1" applyAlignment="1">
      <alignment horizontal="left"/>
    </xf>
    <xf numFmtId="9" fontId="5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top"/>
    </xf>
    <xf numFmtId="1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7" fillId="0" borderId="8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6" fillId="0" borderId="5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/>
    <xf numFmtId="1" fontId="6" fillId="0" borderId="0" xfId="0" applyNumberFormat="1" applyFont="1" applyAlignment="1">
      <alignment vertical="center"/>
    </xf>
    <xf numFmtId="0" fontId="5" fillId="2" borderId="1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2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22" xfId="0" applyFont="1" applyBorder="1"/>
    <xf numFmtId="0" fontId="0" fillId="0" borderId="0" xfId="0"/>
    <xf numFmtId="0" fontId="3" fillId="0" borderId="23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3" fillId="0" borderId="24" xfId="0" applyFont="1" applyBorder="1"/>
    <xf numFmtId="0" fontId="5" fillId="2" borderId="9" xfId="0" applyFont="1" applyFill="1" applyBorder="1" applyAlignment="1">
      <alignment vertical="center"/>
    </xf>
    <xf numFmtId="0" fontId="3" fillId="0" borderId="10" xfId="0" applyFont="1" applyBorder="1" applyAlignment="1"/>
    <xf numFmtId="0" fontId="9" fillId="0" borderId="20" xfId="0" applyFont="1" applyBorder="1" applyAlignment="1">
      <alignment horizontal="center"/>
    </xf>
    <xf numFmtId="0" fontId="5" fillId="2" borderId="26" xfId="0" applyFont="1" applyFill="1" applyBorder="1" applyAlignment="1">
      <alignment horizontal="center" vertical="center"/>
    </xf>
    <xf numFmtId="0" fontId="3" fillId="0" borderId="27" xfId="0" applyFont="1" applyBorder="1"/>
    <xf numFmtId="9" fontId="5" fillId="2" borderId="9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9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4" sqref="A4:P4"/>
    </sheetView>
  </sheetViews>
  <sheetFormatPr defaultColWidth="12.625" defaultRowHeight="15" customHeight="1"/>
  <cols>
    <col min="1" max="1" width="15.625" customWidth="1"/>
    <col min="2" max="26" width="8" customWidth="1"/>
  </cols>
  <sheetData>
    <row r="1" spans="1:26" ht="19.5" customHeight="1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65" t="s">
        <v>325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thickBot="1">
      <c r="A4" s="65" t="s">
        <v>328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7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thickBot="1">
      <c r="A5" s="48" t="s">
        <v>3</v>
      </c>
      <c r="B5" s="49" t="s">
        <v>4</v>
      </c>
      <c r="C5" s="49" t="s">
        <v>5</v>
      </c>
      <c r="D5" s="49" t="s">
        <v>6</v>
      </c>
      <c r="E5" s="49" t="s">
        <v>7</v>
      </c>
      <c r="F5" s="49" t="s">
        <v>8</v>
      </c>
      <c r="G5" s="49" t="s">
        <v>9</v>
      </c>
      <c r="H5" s="49" t="s">
        <v>10</v>
      </c>
      <c r="I5" s="49" t="s">
        <v>11</v>
      </c>
      <c r="J5" s="49" t="s">
        <v>12</v>
      </c>
      <c r="K5" s="49" t="s">
        <v>13</v>
      </c>
      <c r="L5" s="49" t="s">
        <v>14</v>
      </c>
      <c r="M5" s="49" t="s">
        <v>15</v>
      </c>
      <c r="N5" s="49" t="s">
        <v>16</v>
      </c>
      <c r="O5" s="49" t="s">
        <v>17</v>
      </c>
      <c r="P5" s="49" t="s">
        <v>18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thickBot="1">
      <c r="A6" s="50" t="s">
        <v>319</v>
      </c>
      <c r="B6" s="51">
        <v>0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1</v>
      </c>
      <c r="N6" s="51">
        <v>0</v>
      </c>
      <c r="O6" s="51">
        <v>0</v>
      </c>
      <c r="P6" s="51"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thickBot="1">
      <c r="A7" s="50" t="s">
        <v>320</v>
      </c>
      <c r="B7" s="51">
        <v>0</v>
      </c>
      <c r="C7" s="51">
        <v>2</v>
      </c>
      <c r="D7" s="51">
        <v>1</v>
      </c>
      <c r="E7" s="51">
        <v>1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1</v>
      </c>
      <c r="N7" s="51">
        <v>0</v>
      </c>
      <c r="O7" s="51">
        <v>0</v>
      </c>
      <c r="P7" s="51"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thickBot="1">
      <c r="A8" s="50" t="s">
        <v>321</v>
      </c>
      <c r="B8" s="51">
        <v>0</v>
      </c>
      <c r="C8" s="51">
        <v>1</v>
      </c>
      <c r="D8" s="51">
        <v>1</v>
      </c>
      <c r="E8" s="51">
        <v>1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2</v>
      </c>
      <c r="N8" s="51">
        <v>0</v>
      </c>
      <c r="O8" s="51">
        <v>0</v>
      </c>
      <c r="P8" s="51"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thickBot="1">
      <c r="A9" s="50" t="s">
        <v>322</v>
      </c>
      <c r="B9" s="51">
        <v>2</v>
      </c>
      <c r="C9" s="51">
        <v>2</v>
      </c>
      <c r="D9" s="51">
        <v>0</v>
      </c>
      <c r="E9" s="51">
        <v>0</v>
      </c>
      <c r="F9" s="51">
        <v>2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2</v>
      </c>
      <c r="N9" s="51">
        <v>2</v>
      </c>
      <c r="O9" s="51">
        <v>2</v>
      </c>
      <c r="P9" s="51"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thickBot="1">
      <c r="A10" s="50" t="s">
        <v>323</v>
      </c>
      <c r="B10" s="51">
        <v>0</v>
      </c>
      <c r="C10" s="51">
        <v>1</v>
      </c>
      <c r="D10" s="51">
        <v>0</v>
      </c>
      <c r="E10" s="51">
        <v>0</v>
      </c>
      <c r="F10" s="51">
        <v>2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2</v>
      </c>
      <c r="N10" s="51">
        <v>2</v>
      </c>
      <c r="O10" s="51">
        <v>2</v>
      </c>
      <c r="P10" s="51"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thickBot="1">
      <c r="A11" s="50" t="s">
        <v>324</v>
      </c>
      <c r="B11" s="52">
        <v>0.4</v>
      </c>
      <c r="C11" s="52">
        <v>1.2</v>
      </c>
      <c r="D11" s="52">
        <v>0.4</v>
      </c>
      <c r="E11" s="52">
        <v>0.4</v>
      </c>
      <c r="F11" s="52">
        <v>0.8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1.6</v>
      </c>
      <c r="N11" s="52">
        <v>0.8</v>
      </c>
      <c r="O11" s="52">
        <v>0.8</v>
      </c>
      <c r="P11" s="52"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.75" customHeight="1">
      <c r="A12" s="3" t="s">
        <v>19</v>
      </c>
      <c r="B12" s="4">
        <f t="shared" ref="B12:P12" si="0">ROUND(B11,0)</f>
        <v>0</v>
      </c>
      <c r="C12" s="4">
        <f t="shared" si="0"/>
        <v>1</v>
      </c>
      <c r="D12" s="4">
        <f t="shared" si="0"/>
        <v>0</v>
      </c>
      <c r="E12" s="4">
        <f t="shared" si="0"/>
        <v>0</v>
      </c>
      <c r="F12" s="4">
        <f t="shared" si="0"/>
        <v>1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2</v>
      </c>
      <c r="N12" s="4">
        <f t="shared" si="0"/>
        <v>1</v>
      </c>
      <c r="O12" s="4">
        <f t="shared" si="0"/>
        <v>1</v>
      </c>
      <c r="P12" s="4">
        <f t="shared" si="0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68" t="s">
        <v>20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7"/>
      <c r="N13" s="68"/>
      <c r="O13" s="66"/>
      <c r="P13" s="67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topLeftCell="E4" workbookViewId="0">
      <selection activeCell="E5" sqref="E5:E6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41.25" customWidth="1"/>
    <col min="5" max="13" width="12.125" customWidth="1"/>
    <col min="14" max="15" width="8" customWidth="1"/>
    <col min="16" max="25" width="7.625" customWidth="1"/>
  </cols>
  <sheetData>
    <row r="1" spans="1:25" ht="19.5" customHeight="1">
      <c r="A1" s="83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25" ht="19.5" customHeight="1">
      <c r="A2" s="83" t="s">
        <v>292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5" ht="19.5" customHeight="1">
      <c r="A3" s="83" t="s">
        <v>329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1:25" ht="19.5" customHeight="1">
      <c r="A4" s="83" t="str">
        <f>'CO-PO Mapping'!A4:P4</f>
        <v>SUBJECT:- E-Commerce                                                                                     Faculty:- Adnan Pipawala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19.5" customHeight="1">
      <c r="A5" s="92" t="s">
        <v>22</v>
      </c>
      <c r="B5" s="90" t="s">
        <v>23</v>
      </c>
      <c r="C5" s="23" t="s">
        <v>24</v>
      </c>
      <c r="D5" s="92" t="s">
        <v>293</v>
      </c>
      <c r="E5" s="92" t="s">
        <v>294</v>
      </c>
      <c r="F5" s="92" t="s">
        <v>295</v>
      </c>
      <c r="G5" s="92" t="s">
        <v>296</v>
      </c>
      <c r="H5" s="92" t="s">
        <v>297</v>
      </c>
      <c r="I5" s="83" t="s">
        <v>298</v>
      </c>
      <c r="J5" s="66"/>
      <c r="K5" s="66"/>
      <c r="L5" s="66"/>
      <c r="M5" s="67"/>
      <c r="N5" s="92" t="s">
        <v>27</v>
      </c>
      <c r="O5" s="92" t="s">
        <v>27</v>
      </c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9.5" customHeight="1">
      <c r="A6" s="93"/>
      <c r="B6" s="93"/>
      <c r="C6" s="23" t="s">
        <v>275</v>
      </c>
      <c r="D6" s="81"/>
      <c r="E6" s="81"/>
      <c r="F6" s="81"/>
      <c r="G6" s="81"/>
      <c r="H6" s="81"/>
      <c r="I6" s="92" t="s">
        <v>299</v>
      </c>
      <c r="J6" s="92" t="s">
        <v>300</v>
      </c>
      <c r="K6" s="92" t="s">
        <v>301</v>
      </c>
      <c r="L6" s="92" t="s">
        <v>302</v>
      </c>
      <c r="M6" s="92" t="s">
        <v>303</v>
      </c>
      <c r="N6" s="93"/>
      <c r="O6" s="93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93"/>
      <c r="B7" s="93"/>
      <c r="C7" s="23"/>
      <c r="D7" s="23" t="s">
        <v>27</v>
      </c>
      <c r="E7" s="23" t="s">
        <v>27</v>
      </c>
      <c r="F7" s="23" t="s">
        <v>27</v>
      </c>
      <c r="G7" s="23" t="s">
        <v>27</v>
      </c>
      <c r="H7" s="23" t="s">
        <v>27</v>
      </c>
      <c r="I7" s="81"/>
      <c r="J7" s="81"/>
      <c r="K7" s="81"/>
      <c r="L7" s="81"/>
      <c r="M7" s="81"/>
      <c r="N7" s="81"/>
      <c r="O7" s="8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81"/>
      <c r="B8" s="81"/>
      <c r="C8" s="23" t="s">
        <v>29</v>
      </c>
      <c r="D8" s="23">
        <f>' MID Term 1'!D6+'MID Term 2'!D6</f>
        <v>28</v>
      </c>
      <c r="E8" s="23">
        <f>' MID Term 1'!H6+'MID Term 2'!E6</f>
        <v>28</v>
      </c>
      <c r="F8" s="23">
        <f>' MID Term 1'!L6+'MID Term 2'!F6</f>
        <v>28</v>
      </c>
      <c r="G8" s="23">
        <f>' MID Term 1'!P6+'MID Term 2'!J6</f>
        <v>28</v>
      </c>
      <c r="H8" s="23">
        <f>' MID Term 1'!Q6+'MID Term 2'!N6</f>
        <v>28</v>
      </c>
      <c r="I8" s="99">
        <v>0.75</v>
      </c>
      <c r="J8" s="99">
        <v>0.75</v>
      </c>
      <c r="K8" s="99">
        <v>0.75</v>
      </c>
      <c r="L8" s="99">
        <v>0.75</v>
      </c>
      <c r="M8" s="99">
        <v>0.75</v>
      </c>
      <c r="N8" s="92">
        <f>SUM(D8:H8)</f>
        <v>140</v>
      </c>
      <c r="O8" s="92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83" t="s">
        <v>32</v>
      </c>
      <c r="B9" s="66"/>
      <c r="C9" s="67"/>
      <c r="D9" s="38">
        <v>0.75</v>
      </c>
      <c r="E9" s="38">
        <v>0.75</v>
      </c>
      <c r="F9" s="38">
        <v>0.75</v>
      </c>
      <c r="G9" s="38">
        <v>0.75</v>
      </c>
      <c r="H9" s="38">
        <v>0.75</v>
      </c>
      <c r="I9" s="81"/>
      <c r="J9" s="81"/>
      <c r="K9" s="81"/>
      <c r="L9" s="81"/>
      <c r="M9" s="81"/>
      <c r="N9" s="81"/>
      <c r="O9" s="8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10">
        <v>1</v>
      </c>
      <c r="B10" s="11" t="s">
        <v>33</v>
      </c>
      <c r="C10" s="11" t="s">
        <v>34</v>
      </c>
      <c r="D10" s="47">
        <f>' MID Term 1'!D7+'MID Term 2'!D7</f>
        <v>24</v>
      </c>
      <c r="E10" s="47">
        <f>' MID Term 1'!H7+'MID Term 2'!E7</f>
        <v>27</v>
      </c>
      <c r="F10" s="47">
        <f>' MID Term 1'!L7+'MID Term 2'!F7</f>
        <v>26.2</v>
      </c>
      <c r="G10" s="47">
        <f>' MID Term 1'!P7+'MID Term 2'!J7</f>
        <v>26</v>
      </c>
      <c r="H10" s="47">
        <f>' MID Term 1'!Q7+'MID Term 2'!N7</f>
        <v>22</v>
      </c>
      <c r="I10" s="25">
        <f t="shared" ref="I10:I120" si="0">IF((D10/$D$8)&gt;=$I$8,1,0)</f>
        <v>1</v>
      </c>
      <c r="J10" s="25">
        <f t="shared" ref="J10:J120" si="1">IF((E10/$E$8)&gt;=$J$8,1,0)</f>
        <v>1</v>
      </c>
      <c r="K10" s="25">
        <f t="shared" ref="K10:K120" si="2">IF((F10/$F$8)&gt;=$K$8,1,0)</f>
        <v>1</v>
      </c>
      <c r="L10" s="25">
        <f t="shared" ref="L10:L120" si="3">IF((G10/$G$8)&gt;=$L$8,1,0)</f>
        <v>1</v>
      </c>
      <c r="M10" s="25">
        <f t="shared" ref="M10:M120" si="4">IF((H10/$H$8)&gt;=$M$8,1,0)</f>
        <v>1</v>
      </c>
      <c r="N10" s="47">
        <f t="shared" ref="N10:N120" si="5">SUM(D10:H10)</f>
        <v>125.2</v>
      </c>
      <c r="O10" s="25">
        <f t="shared" ref="O10:O120" si="6">ROUND(N10/2,0)</f>
        <v>63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10">
        <v>2</v>
      </c>
      <c r="B11" s="11" t="s">
        <v>35</v>
      </c>
      <c r="C11" s="11" t="s">
        <v>36</v>
      </c>
      <c r="D11" s="47">
        <f>' MID Term 1'!D8+'MID Term 2'!D8</f>
        <v>28</v>
      </c>
      <c r="E11" s="47">
        <f>' MID Term 1'!H8+'MID Term 2'!E8</f>
        <v>28.466666666666669</v>
      </c>
      <c r="F11" s="47">
        <f>' MID Term 1'!L8+'MID Term 2'!F8</f>
        <v>27</v>
      </c>
      <c r="G11" s="47">
        <f>' MID Term 1'!P8+'MID Term 2'!J8</f>
        <v>27.6</v>
      </c>
      <c r="H11" s="47">
        <f>' MID Term 1'!Q8+'MID Term 2'!N8</f>
        <v>28.466666666666669</v>
      </c>
      <c r="I11" s="25">
        <f t="shared" si="0"/>
        <v>1</v>
      </c>
      <c r="J11" s="25">
        <f t="shared" si="1"/>
        <v>1</v>
      </c>
      <c r="K11" s="25">
        <f t="shared" si="2"/>
        <v>1</v>
      </c>
      <c r="L11" s="25">
        <f t="shared" si="3"/>
        <v>1</v>
      </c>
      <c r="M11" s="25">
        <f t="shared" si="4"/>
        <v>1</v>
      </c>
      <c r="N11" s="47">
        <f t="shared" si="5"/>
        <v>139.53333333333333</v>
      </c>
      <c r="O11" s="25">
        <f t="shared" si="6"/>
        <v>70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>
      <c r="A12" s="10">
        <v>3</v>
      </c>
      <c r="B12" s="11" t="s">
        <v>37</v>
      </c>
      <c r="C12" s="11" t="s">
        <v>38</v>
      </c>
      <c r="D12" s="47">
        <f>' MID Term 1'!D9+'MID Term 2'!D9</f>
        <v>24.4</v>
      </c>
      <c r="E12" s="47">
        <f>' MID Term 1'!H9+'MID Term 2'!E9</f>
        <v>25</v>
      </c>
      <c r="F12" s="47">
        <f>' MID Term 1'!L9+'MID Term 2'!F9</f>
        <v>22.2</v>
      </c>
      <c r="G12" s="47">
        <f>' MID Term 1'!P9+'MID Term 2'!J9</f>
        <v>24</v>
      </c>
      <c r="H12" s="47">
        <f>' MID Term 1'!Q9+'MID Term 2'!N9</f>
        <v>25</v>
      </c>
      <c r="I12" s="25">
        <f t="shared" si="0"/>
        <v>1</v>
      </c>
      <c r="J12" s="25">
        <f t="shared" si="1"/>
        <v>1</v>
      </c>
      <c r="K12" s="25">
        <f t="shared" si="2"/>
        <v>1</v>
      </c>
      <c r="L12" s="25">
        <f t="shared" si="3"/>
        <v>1</v>
      </c>
      <c r="M12" s="25">
        <f t="shared" si="4"/>
        <v>1</v>
      </c>
      <c r="N12" s="47">
        <f t="shared" si="5"/>
        <v>120.6</v>
      </c>
      <c r="O12" s="25">
        <f t="shared" si="6"/>
        <v>60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>
      <c r="A13" s="10">
        <v>4</v>
      </c>
      <c r="B13" s="11" t="s">
        <v>39</v>
      </c>
      <c r="C13" s="11" t="s">
        <v>40</v>
      </c>
      <c r="D13" s="47">
        <f>' MID Term 1'!D10+'MID Term 2'!D10</f>
        <v>24.4</v>
      </c>
      <c r="E13" s="47">
        <f>' MID Term 1'!H10+'MID Term 2'!E10</f>
        <v>25.666666666666671</v>
      </c>
      <c r="F13" s="47">
        <f>' MID Term 1'!L10+'MID Term 2'!F10</f>
        <v>21.2</v>
      </c>
      <c r="G13" s="47">
        <f>' MID Term 1'!P10+'MID Term 2'!J10</f>
        <v>24</v>
      </c>
      <c r="H13" s="47">
        <f>' MID Term 1'!Q10+'MID Term 2'!N10</f>
        <v>25.666666666666671</v>
      </c>
      <c r="I13" s="25">
        <f t="shared" si="0"/>
        <v>1</v>
      </c>
      <c r="J13" s="25">
        <f t="shared" si="1"/>
        <v>1</v>
      </c>
      <c r="K13" s="25">
        <f t="shared" si="2"/>
        <v>1</v>
      </c>
      <c r="L13" s="25">
        <f t="shared" si="3"/>
        <v>1</v>
      </c>
      <c r="M13" s="25">
        <f t="shared" si="4"/>
        <v>1</v>
      </c>
      <c r="N13" s="47">
        <f t="shared" si="5"/>
        <v>120.93333333333334</v>
      </c>
      <c r="O13" s="25">
        <f t="shared" si="6"/>
        <v>60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>
      <c r="A14" s="10">
        <v>5</v>
      </c>
      <c r="B14" s="11" t="s">
        <v>41</v>
      </c>
      <c r="C14" s="11" t="s">
        <v>42</v>
      </c>
      <c r="D14" s="47">
        <f>' MID Term 1'!D11+'MID Term 2'!D11</f>
        <v>23.6</v>
      </c>
      <c r="E14" s="47">
        <f>' MID Term 1'!H11+'MID Term 2'!E11</f>
        <v>25</v>
      </c>
      <c r="F14" s="47">
        <f>' MID Term 1'!L11+'MID Term 2'!F11</f>
        <v>16.8</v>
      </c>
      <c r="G14" s="47">
        <f>' MID Term 1'!P11+'MID Term 2'!J11</f>
        <v>28</v>
      </c>
      <c r="H14" s="47">
        <f>' MID Term 1'!Q11+'MID Term 2'!N11</f>
        <v>23</v>
      </c>
      <c r="I14" s="25">
        <f t="shared" si="0"/>
        <v>1</v>
      </c>
      <c r="J14" s="25">
        <f t="shared" si="1"/>
        <v>1</v>
      </c>
      <c r="K14" s="25">
        <f t="shared" si="2"/>
        <v>0</v>
      </c>
      <c r="L14" s="25">
        <f t="shared" si="3"/>
        <v>1</v>
      </c>
      <c r="M14" s="25">
        <f t="shared" si="4"/>
        <v>1</v>
      </c>
      <c r="N14" s="47">
        <f t="shared" si="5"/>
        <v>116.4</v>
      </c>
      <c r="O14" s="25">
        <f t="shared" si="6"/>
        <v>58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>
      <c r="A15" s="10">
        <v>6</v>
      </c>
      <c r="B15" s="11" t="s">
        <v>43</v>
      </c>
      <c r="C15" s="11" t="s">
        <v>44</v>
      </c>
      <c r="D15" s="47">
        <f>' MID Term 1'!D12+'MID Term 2'!D12</f>
        <v>23.6</v>
      </c>
      <c r="E15" s="47">
        <f>' MID Term 1'!H12+'MID Term 2'!E12</f>
        <v>22.866666666666667</v>
      </c>
      <c r="F15" s="47">
        <f>' MID Term 1'!L12+'MID Term 2'!F12</f>
        <v>25</v>
      </c>
      <c r="G15" s="47">
        <f>' MID Term 1'!P12+'MID Term 2'!J12</f>
        <v>21</v>
      </c>
      <c r="H15" s="47">
        <f>' MID Term 1'!Q12+'MID Term 2'!N12</f>
        <v>24</v>
      </c>
      <c r="I15" s="25">
        <f t="shared" si="0"/>
        <v>1</v>
      </c>
      <c r="J15" s="25">
        <f t="shared" si="1"/>
        <v>1</v>
      </c>
      <c r="K15" s="25">
        <f t="shared" si="2"/>
        <v>1</v>
      </c>
      <c r="L15" s="25">
        <f t="shared" si="3"/>
        <v>1</v>
      </c>
      <c r="M15" s="25">
        <f t="shared" si="4"/>
        <v>1</v>
      </c>
      <c r="N15" s="47">
        <f t="shared" si="5"/>
        <v>116.46666666666667</v>
      </c>
      <c r="O15" s="25">
        <f t="shared" si="6"/>
        <v>58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>
      <c r="A16" s="10">
        <v>7</v>
      </c>
      <c r="B16" s="11" t="s">
        <v>45</v>
      </c>
      <c r="C16" s="11" t="s">
        <v>46</v>
      </c>
      <c r="D16" s="47">
        <f>' MID Term 1'!D13+'MID Term 2'!D13</f>
        <v>26.4</v>
      </c>
      <c r="E16" s="47">
        <f>' MID Term 1'!H13+'MID Term 2'!E13</f>
        <v>25.666666666666671</v>
      </c>
      <c r="F16" s="47">
        <f>' MID Term 1'!L13+'MID Term 2'!F13</f>
        <v>26</v>
      </c>
      <c r="G16" s="47">
        <f>' MID Term 1'!P13+'MID Term 2'!J13</f>
        <v>27</v>
      </c>
      <c r="H16" s="47">
        <f>' MID Term 1'!Q13+'MID Term 2'!N13</f>
        <v>24</v>
      </c>
      <c r="I16" s="25">
        <f t="shared" si="0"/>
        <v>1</v>
      </c>
      <c r="J16" s="25">
        <f t="shared" si="1"/>
        <v>1</v>
      </c>
      <c r="K16" s="25">
        <f t="shared" si="2"/>
        <v>1</v>
      </c>
      <c r="L16" s="25">
        <f t="shared" si="3"/>
        <v>1</v>
      </c>
      <c r="M16" s="25">
        <v>0</v>
      </c>
      <c r="N16" s="47">
        <f t="shared" si="5"/>
        <v>129.06666666666666</v>
      </c>
      <c r="O16" s="25">
        <f t="shared" si="6"/>
        <v>65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>
      <c r="A17" s="10">
        <v>8</v>
      </c>
      <c r="B17" s="11" t="s">
        <v>47</v>
      </c>
      <c r="C17" s="11" t="s">
        <v>48</v>
      </c>
      <c r="D17" s="47">
        <f>' MID Term 1'!D14+'MID Term 2'!D14</f>
        <v>27</v>
      </c>
      <c r="E17" s="47">
        <f>' MID Term 1'!H14+'MID Term 2'!E14</f>
        <v>28</v>
      </c>
      <c r="F17" s="47">
        <f>' MID Term 1'!L14+'MID Term 2'!F14</f>
        <v>28</v>
      </c>
      <c r="G17" s="47">
        <f>' MID Term 1'!P14+'MID Term 2'!J14</f>
        <v>27</v>
      </c>
      <c r="H17" s="47">
        <f>' MID Term 1'!Q14+'MID Term 2'!N14</f>
        <v>26</v>
      </c>
      <c r="I17" s="25">
        <f t="shared" si="0"/>
        <v>1</v>
      </c>
      <c r="J17" s="25">
        <f t="shared" si="1"/>
        <v>1</v>
      </c>
      <c r="K17" s="25">
        <f t="shared" si="2"/>
        <v>1</v>
      </c>
      <c r="L17" s="25">
        <f t="shared" si="3"/>
        <v>1</v>
      </c>
      <c r="M17" s="25">
        <f t="shared" si="4"/>
        <v>1</v>
      </c>
      <c r="N17" s="47">
        <f t="shared" si="5"/>
        <v>136</v>
      </c>
      <c r="O17" s="25">
        <f t="shared" si="6"/>
        <v>68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>
      <c r="A18" s="10">
        <v>9</v>
      </c>
      <c r="B18" s="11" t="s">
        <v>49</v>
      </c>
      <c r="C18" s="11" t="s">
        <v>50</v>
      </c>
      <c r="D18" s="47">
        <f>' MID Term 1'!D15+'MID Term 2'!D15</f>
        <v>27</v>
      </c>
      <c r="E18" s="47">
        <f>' MID Term 1'!H15+'MID Term 2'!E15</f>
        <v>23</v>
      </c>
      <c r="F18" s="47">
        <f>' MID Term 1'!L15+'MID Term 2'!F15</f>
        <v>26</v>
      </c>
      <c r="G18" s="47">
        <f>' MID Term 1'!P15+'MID Term 2'!J15</f>
        <v>27</v>
      </c>
      <c r="H18" s="47">
        <f>' MID Term 1'!Q15+'MID Term 2'!N15</f>
        <v>23</v>
      </c>
      <c r="I18" s="25">
        <f t="shared" si="0"/>
        <v>1</v>
      </c>
      <c r="J18" s="25">
        <f t="shared" si="1"/>
        <v>1</v>
      </c>
      <c r="K18" s="25">
        <f t="shared" si="2"/>
        <v>1</v>
      </c>
      <c r="L18" s="25">
        <f t="shared" si="3"/>
        <v>1</v>
      </c>
      <c r="M18" s="25">
        <f t="shared" si="4"/>
        <v>1</v>
      </c>
      <c r="N18" s="47">
        <f t="shared" si="5"/>
        <v>126</v>
      </c>
      <c r="O18" s="25">
        <f t="shared" si="6"/>
        <v>63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>
      <c r="A19" s="10">
        <v>10</v>
      </c>
      <c r="B19" s="11" t="s">
        <v>51</v>
      </c>
      <c r="C19" s="11" t="s">
        <v>52</v>
      </c>
      <c r="D19" s="47">
        <f>' MID Term 1'!D16+'MID Term 2'!D16</f>
        <v>25.599999999999998</v>
      </c>
      <c r="E19" s="47">
        <f>' MID Term 1'!H16+'MID Term 2'!E16</f>
        <v>27</v>
      </c>
      <c r="F19" s="47">
        <f>' MID Term 1'!L16+'MID Term 2'!F16</f>
        <v>23.799999999999997</v>
      </c>
      <c r="G19" s="47">
        <f>' MID Term 1'!P16+'MID Term 2'!J16</f>
        <v>26</v>
      </c>
      <c r="H19" s="47">
        <f>' MID Term 1'!Q16+'MID Term 2'!N16</f>
        <v>24</v>
      </c>
      <c r="I19" s="25">
        <f t="shared" si="0"/>
        <v>1</v>
      </c>
      <c r="J19" s="25">
        <f t="shared" si="1"/>
        <v>1</v>
      </c>
      <c r="K19" s="25">
        <f t="shared" si="2"/>
        <v>1</v>
      </c>
      <c r="L19" s="25">
        <f t="shared" si="3"/>
        <v>1</v>
      </c>
      <c r="M19" s="25">
        <f t="shared" si="4"/>
        <v>1</v>
      </c>
      <c r="N19" s="47">
        <f t="shared" si="5"/>
        <v>126.39999999999999</v>
      </c>
      <c r="O19" s="25">
        <f t="shared" si="6"/>
        <v>63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>
      <c r="A20" s="10">
        <v>11</v>
      </c>
      <c r="B20" s="11" t="s">
        <v>53</v>
      </c>
      <c r="C20" s="11" t="s">
        <v>54</v>
      </c>
      <c r="D20" s="47">
        <f>' MID Term 1'!D17+'MID Term 2'!D17</f>
        <v>27</v>
      </c>
      <c r="E20" s="47">
        <f>' MID Term 1'!H17+'MID Term 2'!E17</f>
        <v>28</v>
      </c>
      <c r="F20" s="47">
        <f>' MID Term 1'!L17+'MID Term 2'!F17</f>
        <v>27</v>
      </c>
      <c r="G20" s="47">
        <f>' MID Term 1'!P17+'MID Term 2'!J17</f>
        <v>28</v>
      </c>
      <c r="H20" s="47">
        <f>' MID Term 1'!Q17+'MID Term 2'!N17</f>
        <v>26</v>
      </c>
      <c r="I20" s="25">
        <f t="shared" si="0"/>
        <v>1</v>
      </c>
      <c r="J20" s="25">
        <f t="shared" si="1"/>
        <v>1</v>
      </c>
      <c r="K20" s="25">
        <f t="shared" si="2"/>
        <v>1</v>
      </c>
      <c r="L20" s="25">
        <f t="shared" si="3"/>
        <v>1</v>
      </c>
      <c r="M20" s="25">
        <f t="shared" si="4"/>
        <v>1</v>
      </c>
      <c r="N20" s="47">
        <f t="shared" si="5"/>
        <v>136</v>
      </c>
      <c r="O20" s="25">
        <f t="shared" si="6"/>
        <v>68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>
      <c r="A21" s="10">
        <v>12</v>
      </c>
      <c r="B21" s="11" t="s">
        <v>55</v>
      </c>
      <c r="C21" s="11" t="s">
        <v>56</v>
      </c>
      <c r="D21" s="47">
        <f>' MID Term 1'!D18+'MID Term 2'!D18</f>
        <v>24</v>
      </c>
      <c r="E21" s="47">
        <f>' MID Term 1'!H18+'MID Term 2'!E18</f>
        <v>28</v>
      </c>
      <c r="F21" s="47">
        <f>' MID Term 1'!L18+'MID Term 2'!F18</f>
        <v>28</v>
      </c>
      <c r="G21" s="47">
        <f>' MID Term 1'!P18+'MID Term 2'!J18</f>
        <v>24</v>
      </c>
      <c r="H21" s="47">
        <f>' MID Term 1'!Q18+'MID Term 2'!N18</f>
        <v>26</v>
      </c>
      <c r="I21" s="25">
        <f t="shared" si="0"/>
        <v>1</v>
      </c>
      <c r="J21" s="25">
        <f t="shared" si="1"/>
        <v>1</v>
      </c>
      <c r="K21" s="25">
        <f t="shared" si="2"/>
        <v>1</v>
      </c>
      <c r="L21" s="25">
        <f t="shared" si="3"/>
        <v>1</v>
      </c>
      <c r="M21" s="25">
        <f t="shared" si="4"/>
        <v>1</v>
      </c>
      <c r="N21" s="47">
        <f t="shared" si="5"/>
        <v>130</v>
      </c>
      <c r="O21" s="25">
        <f t="shared" si="6"/>
        <v>65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>
      <c r="A22" s="10">
        <v>13</v>
      </c>
      <c r="B22" s="11" t="s">
        <v>57</v>
      </c>
      <c r="C22" s="11" t="s">
        <v>58</v>
      </c>
      <c r="D22" s="47">
        <f>' MID Term 1'!D19+'MID Term 2'!D19</f>
        <v>25.599999999999998</v>
      </c>
      <c r="E22" s="47">
        <f>' MID Term 1'!H19+'MID Term 2'!E19</f>
        <v>25</v>
      </c>
      <c r="F22" s="47">
        <f>' MID Term 1'!L19+'MID Term 2'!F19</f>
        <v>26</v>
      </c>
      <c r="G22" s="47">
        <f>' MID Term 1'!P19+'MID Term 2'!J19</f>
        <v>26</v>
      </c>
      <c r="H22" s="47">
        <f>' MID Term 1'!Q19+'MID Term 2'!N19</f>
        <v>23</v>
      </c>
      <c r="I22" s="25">
        <f t="shared" si="0"/>
        <v>1</v>
      </c>
      <c r="J22" s="25">
        <f t="shared" si="1"/>
        <v>1</v>
      </c>
      <c r="K22" s="25">
        <f t="shared" si="2"/>
        <v>1</v>
      </c>
      <c r="L22" s="25">
        <f t="shared" si="3"/>
        <v>1</v>
      </c>
      <c r="M22" s="25">
        <f t="shared" si="4"/>
        <v>1</v>
      </c>
      <c r="N22" s="47">
        <f t="shared" si="5"/>
        <v>125.6</v>
      </c>
      <c r="O22" s="25">
        <f t="shared" si="6"/>
        <v>63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>
      <c r="A23" s="10">
        <v>14</v>
      </c>
      <c r="B23" s="11" t="s">
        <v>59</v>
      </c>
      <c r="C23" s="11" t="s">
        <v>60</v>
      </c>
      <c r="D23" s="47">
        <f>' MID Term 1'!D20+'MID Term 2'!D20</f>
        <v>25</v>
      </c>
      <c r="E23" s="47">
        <f>' MID Term 1'!H20+'MID Term 2'!E20</f>
        <v>24.733333333333334</v>
      </c>
      <c r="F23" s="47">
        <f>' MID Term 1'!L20+'MID Term 2'!F20</f>
        <v>23.2</v>
      </c>
      <c r="G23" s="47">
        <f>' MID Term 1'!P20+'MID Term 2'!J20</f>
        <v>24</v>
      </c>
      <c r="H23" s="47">
        <f>' MID Term 1'!Q20+'MID Term 2'!N20</f>
        <v>24</v>
      </c>
      <c r="I23" s="25">
        <f t="shared" si="0"/>
        <v>1</v>
      </c>
      <c r="J23" s="25">
        <f t="shared" si="1"/>
        <v>1</v>
      </c>
      <c r="K23" s="25">
        <f t="shared" si="2"/>
        <v>1</v>
      </c>
      <c r="L23" s="25">
        <f t="shared" si="3"/>
        <v>1</v>
      </c>
      <c r="M23" s="25">
        <f t="shared" si="4"/>
        <v>1</v>
      </c>
      <c r="N23" s="47">
        <f t="shared" si="5"/>
        <v>120.93333333333334</v>
      </c>
      <c r="O23" s="25">
        <f t="shared" si="6"/>
        <v>60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>
      <c r="A24" s="10">
        <v>15</v>
      </c>
      <c r="B24" s="11" t="s">
        <v>61</v>
      </c>
      <c r="C24" s="11" t="s">
        <v>62</v>
      </c>
      <c r="D24" s="47">
        <f>' MID Term 1'!D21+'MID Term 2'!D21</f>
        <v>24.4</v>
      </c>
      <c r="E24" s="47">
        <f>' MID Term 1'!H21+'MID Term 2'!E21</f>
        <v>22.866666666666667</v>
      </c>
      <c r="F24" s="47">
        <f>' MID Term 1'!L21+'MID Term 2'!F21</f>
        <v>22</v>
      </c>
      <c r="G24" s="47">
        <f>' MID Term 1'!P21+'MID Term 2'!J21</f>
        <v>27</v>
      </c>
      <c r="H24" s="47">
        <f>' MID Term 1'!Q21+'MID Term 2'!N21</f>
        <v>25</v>
      </c>
      <c r="I24" s="25">
        <f t="shared" si="0"/>
        <v>1</v>
      </c>
      <c r="J24" s="25">
        <f t="shared" si="1"/>
        <v>1</v>
      </c>
      <c r="K24" s="25">
        <f t="shared" si="2"/>
        <v>1</v>
      </c>
      <c r="L24" s="25">
        <f t="shared" si="3"/>
        <v>1</v>
      </c>
      <c r="M24" s="25">
        <f t="shared" si="4"/>
        <v>1</v>
      </c>
      <c r="N24" s="47">
        <f t="shared" si="5"/>
        <v>121.26666666666667</v>
      </c>
      <c r="O24" s="25">
        <f t="shared" si="6"/>
        <v>61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>
      <c r="A25" s="10">
        <v>16</v>
      </c>
      <c r="B25" s="11" t="s">
        <v>63</v>
      </c>
      <c r="C25" s="11" t="s">
        <v>64</v>
      </c>
      <c r="D25" s="47">
        <f>' MID Term 1'!D22+'MID Term 2'!D22</f>
        <v>25.599999999999998</v>
      </c>
      <c r="E25" s="47">
        <f>' MID Term 1'!H22+'MID Term 2'!E22</f>
        <v>27</v>
      </c>
      <c r="F25" s="47">
        <f>' MID Term 1'!L22+'MID Term 2'!F22</f>
        <v>25.799999999999997</v>
      </c>
      <c r="G25" s="47">
        <f>' MID Term 1'!P22+'MID Term 2'!J22</f>
        <v>22</v>
      </c>
      <c r="H25" s="47">
        <f>' MID Term 1'!Q22+'MID Term 2'!N22</f>
        <v>26</v>
      </c>
      <c r="I25" s="25">
        <f t="shared" si="0"/>
        <v>1</v>
      </c>
      <c r="J25" s="25">
        <f t="shared" si="1"/>
        <v>1</v>
      </c>
      <c r="K25" s="25">
        <f t="shared" si="2"/>
        <v>1</v>
      </c>
      <c r="L25" s="25">
        <f t="shared" si="3"/>
        <v>1</v>
      </c>
      <c r="M25" s="25">
        <f t="shared" si="4"/>
        <v>1</v>
      </c>
      <c r="N25" s="47">
        <f t="shared" si="5"/>
        <v>126.39999999999999</v>
      </c>
      <c r="O25" s="25">
        <f t="shared" si="6"/>
        <v>63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>
      <c r="A26" s="10">
        <v>17</v>
      </c>
      <c r="B26" s="11" t="s">
        <v>65</v>
      </c>
      <c r="C26" s="11" t="s">
        <v>66</v>
      </c>
      <c r="D26" s="47">
        <f>' MID Term 1'!D23+'MID Term 2'!D23</f>
        <v>28</v>
      </c>
      <c r="E26" s="47">
        <f>' MID Term 1'!H23+'MID Term 2'!E23</f>
        <v>27.533333333333331</v>
      </c>
      <c r="F26" s="47">
        <f>' MID Term 1'!L23+'MID Term 2'!F23</f>
        <v>28</v>
      </c>
      <c r="G26" s="47">
        <f>' MID Term 1'!P23+'MID Term 2'!J23</f>
        <v>28</v>
      </c>
      <c r="H26" s="47">
        <f>' MID Term 1'!Q23+'MID Term 2'!N23</f>
        <v>27</v>
      </c>
      <c r="I26" s="25">
        <f t="shared" si="0"/>
        <v>1</v>
      </c>
      <c r="J26" s="25">
        <f t="shared" si="1"/>
        <v>1</v>
      </c>
      <c r="K26" s="25">
        <f t="shared" si="2"/>
        <v>1</v>
      </c>
      <c r="L26" s="25">
        <f t="shared" si="3"/>
        <v>1</v>
      </c>
      <c r="M26" s="25">
        <f t="shared" si="4"/>
        <v>1</v>
      </c>
      <c r="N26" s="47">
        <f t="shared" si="5"/>
        <v>138.53333333333333</v>
      </c>
      <c r="O26" s="25">
        <f t="shared" si="6"/>
        <v>69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>
      <c r="A27" s="10">
        <v>18</v>
      </c>
      <c r="B27" s="11" t="s">
        <v>67</v>
      </c>
      <c r="C27" s="11" t="s">
        <v>68</v>
      </c>
      <c r="D27" s="47">
        <f>' MID Term 1'!D24+'MID Term 2'!D24</f>
        <v>25</v>
      </c>
      <c r="E27" s="47">
        <f>' MID Term 1'!H24+'MID Term 2'!E24</f>
        <v>26</v>
      </c>
      <c r="F27" s="47">
        <f>' MID Term 1'!L24+'MID Term 2'!F24</f>
        <v>21</v>
      </c>
      <c r="G27" s="47">
        <f>' MID Term 1'!P24+'MID Term 2'!J24</f>
        <v>24</v>
      </c>
      <c r="H27" s="47">
        <f>' MID Term 1'!Q24+'MID Term 2'!N24</f>
        <v>25</v>
      </c>
      <c r="I27" s="25">
        <f t="shared" si="0"/>
        <v>1</v>
      </c>
      <c r="J27" s="25">
        <f t="shared" si="1"/>
        <v>1</v>
      </c>
      <c r="K27" s="25">
        <f t="shared" si="2"/>
        <v>1</v>
      </c>
      <c r="L27" s="25">
        <f t="shared" si="3"/>
        <v>1</v>
      </c>
      <c r="M27" s="25">
        <f t="shared" si="4"/>
        <v>1</v>
      </c>
      <c r="N27" s="47">
        <f t="shared" si="5"/>
        <v>121</v>
      </c>
      <c r="O27" s="25">
        <f t="shared" si="6"/>
        <v>61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>
      <c r="A28" s="10">
        <v>19</v>
      </c>
      <c r="B28" s="11" t="s">
        <v>69</v>
      </c>
      <c r="C28" s="11" t="s">
        <v>70</v>
      </c>
      <c r="D28" s="47">
        <f>' MID Term 1'!D25+'MID Term 2'!D25</f>
        <v>27</v>
      </c>
      <c r="E28" s="47">
        <f>' MID Term 1'!H25+'MID Term 2'!E25</f>
        <v>25</v>
      </c>
      <c r="F28" s="47">
        <f>' MID Term 1'!L25+'MID Term 2'!F25</f>
        <v>24.799999999999997</v>
      </c>
      <c r="G28" s="47">
        <f>' MID Term 1'!P25+'MID Term 2'!J25</f>
        <v>27</v>
      </c>
      <c r="H28" s="47">
        <f>' MID Term 1'!Q25+'MID Term 2'!N25</f>
        <v>22</v>
      </c>
      <c r="I28" s="25">
        <f t="shared" si="0"/>
        <v>1</v>
      </c>
      <c r="J28" s="25">
        <f t="shared" si="1"/>
        <v>1</v>
      </c>
      <c r="K28" s="25">
        <f t="shared" si="2"/>
        <v>1</v>
      </c>
      <c r="L28" s="25">
        <f t="shared" si="3"/>
        <v>1</v>
      </c>
      <c r="M28" s="25">
        <f t="shared" si="4"/>
        <v>1</v>
      </c>
      <c r="N28" s="47">
        <f t="shared" si="5"/>
        <v>125.8</v>
      </c>
      <c r="O28" s="25">
        <f t="shared" si="6"/>
        <v>63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>
      <c r="A29" s="10">
        <v>20</v>
      </c>
      <c r="B29" s="11" t="s">
        <v>71</v>
      </c>
      <c r="C29" s="11" t="s">
        <v>72</v>
      </c>
      <c r="D29" s="47">
        <f>' MID Term 1'!D26+'MID Term 2'!D26</f>
        <v>25.599999999999998</v>
      </c>
      <c r="E29" s="47">
        <f>' MID Term 1'!H26+'MID Term 2'!E26</f>
        <v>28.466666666666669</v>
      </c>
      <c r="F29" s="47">
        <f>' MID Term 1'!L26+'MID Term 2'!F26</f>
        <v>22</v>
      </c>
      <c r="G29" s="47">
        <f>' MID Term 1'!P26+'MID Term 2'!J26</f>
        <v>27</v>
      </c>
      <c r="H29" s="47">
        <f>' MID Term 1'!Q26+'MID Term 2'!N26</f>
        <v>23</v>
      </c>
      <c r="I29" s="25">
        <f t="shared" si="0"/>
        <v>1</v>
      </c>
      <c r="J29" s="25">
        <f t="shared" si="1"/>
        <v>1</v>
      </c>
      <c r="K29" s="25">
        <f t="shared" si="2"/>
        <v>1</v>
      </c>
      <c r="L29" s="25">
        <f t="shared" si="3"/>
        <v>1</v>
      </c>
      <c r="M29" s="25">
        <f t="shared" si="4"/>
        <v>1</v>
      </c>
      <c r="N29" s="47">
        <f t="shared" si="5"/>
        <v>126.06666666666666</v>
      </c>
      <c r="O29" s="25">
        <f t="shared" si="6"/>
        <v>63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>
      <c r="A30" s="10">
        <v>21</v>
      </c>
      <c r="B30" s="11" t="s">
        <v>73</v>
      </c>
      <c r="C30" s="11" t="s">
        <v>74</v>
      </c>
      <c r="D30" s="47">
        <f>' MID Term 1'!D27+'MID Term 2'!D27</f>
        <v>25.599999999999998</v>
      </c>
      <c r="E30" s="47">
        <f>' MID Term 1'!H27+'MID Term 2'!E27</f>
        <v>25</v>
      </c>
      <c r="F30" s="47">
        <f>' MID Term 1'!L27+'MID Term 2'!F27</f>
        <v>26</v>
      </c>
      <c r="G30" s="47">
        <f>' MID Term 1'!P27+'MID Term 2'!J27</f>
        <v>26</v>
      </c>
      <c r="H30" s="47">
        <f>' MID Term 1'!Q27+'MID Term 2'!N27</f>
        <v>23</v>
      </c>
      <c r="I30" s="25">
        <f t="shared" si="0"/>
        <v>1</v>
      </c>
      <c r="J30" s="25">
        <f t="shared" si="1"/>
        <v>1</v>
      </c>
      <c r="K30" s="25">
        <f t="shared" si="2"/>
        <v>1</v>
      </c>
      <c r="L30" s="25">
        <f t="shared" si="3"/>
        <v>1</v>
      </c>
      <c r="M30" s="25">
        <f t="shared" si="4"/>
        <v>1</v>
      </c>
      <c r="N30" s="47">
        <f t="shared" si="5"/>
        <v>125.6</v>
      </c>
      <c r="O30" s="25">
        <f t="shared" si="6"/>
        <v>63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>
      <c r="A31" s="10">
        <v>22</v>
      </c>
      <c r="B31" s="11" t="s">
        <v>75</v>
      </c>
      <c r="C31" s="11" t="s">
        <v>76</v>
      </c>
      <c r="D31" s="47">
        <f>' MID Term 1'!D28+'MID Term 2'!D28</f>
        <v>25.599999999999998</v>
      </c>
      <c r="E31" s="47">
        <f>' MID Term 1'!H28+'MID Term 2'!E28</f>
        <v>24.733333333333334</v>
      </c>
      <c r="F31" s="47">
        <f>' MID Term 1'!L28+'MID Term 2'!F28</f>
        <v>26</v>
      </c>
      <c r="G31" s="47">
        <f>' MID Term 1'!P28+'MID Term 2'!J28</f>
        <v>26</v>
      </c>
      <c r="H31" s="47">
        <f>' MID Term 1'!Q28+'MID Term 2'!N28</f>
        <v>24</v>
      </c>
      <c r="I31" s="25">
        <f t="shared" si="0"/>
        <v>1</v>
      </c>
      <c r="J31" s="25">
        <f t="shared" si="1"/>
        <v>1</v>
      </c>
      <c r="K31" s="25">
        <f t="shared" si="2"/>
        <v>1</v>
      </c>
      <c r="L31" s="25">
        <f t="shared" si="3"/>
        <v>1</v>
      </c>
      <c r="M31" s="25">
        <f t="shared" si="4"/>
        <v>1</v>
      </c>
      <c r="N31" s="47">
        <f t="shared" si="5"/>
        <v>126.33333333333333</v>
      </c>
      <c r="O31" s="25">
        <f t="shared" si="6"/>
        <v>63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>
      <c r="A32" s="10">
        <v>23</v>
      </c>
      <c r="B32" s="11" t="s">
        <v>77</v>
      </c>
      <c r="C32" s="11" t="s">
        <v>78</v>
      </c>
      <c r="D32" s="47">
        <f>' MID Term 1'!D29+'MID Term 2'!D29</f>
        <v>24.4</v>
      </c>
      <c r="E32" s="47">
        <f>' MID Term 1'!H29+'MID Term 2'!E29</f>
        <v>25.666666666666671</v>
      </c>
      <c r="F32" s="47">
        <f>' MID Term 1'!L29+'MID Term 2'!F29</f>
        <v>20.2</v>
      </c>
      <c r="G32" s="47">
        <f>' MID Term 1'!P29+'MID Term 2'!J29</f>
        <v>27</v>
      </c>
      <c r="H32" s="47">
        <f>' MID Term 1'!Q29+'MID Term 2'!N29</f>
        <v>24</v>
      </c>
      <c r="I32" s="25">
        <f t="shared" si="0"/>
        <v>1</v>
      </c>
      <c r="J32" s="25">
        <f t="shared" si="1"/>
        <v>1</v>
      </c>
      <c r="K32" s="25">
        <f t="shared" si="2"/>
        <v>0</v>
      </c>
      <c r="L32" s="25">
        <f t="shared" si="3"/>
        <v>1</v>
      </c>
      <c r="M32" s="25">
        <f t="shared" si="4"/>
        <v>1</v>
      </c>
      <c r="N32" s="47">
        <f t="shared" si="5"/>
        <v>121.26666666666667</v>
      </c>
      <c r="O32" s="25">
        <f t="shared" si="6"/>
        <v>61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0">
        <v>24</v>
      </c>
      <c r="B33" s="11" t="s">
        <v>79</v>
      </c>
      <c r="C33" s="11" t="s">
        <v>80</v>
      </c>
      <c r="D33" s="47">
        <f>' MID Term 1'!D30+'MID Term 2'!D30</f>
        <v>27</v>
      </c>
      <c r="E33" s="47">
        <f>' MID Term 1'!H30+'MID Term 2'!E30</f>
        <v>22.866666666666667</v>
      </c>
      <c r="F33" s="47">
        <f>' MID Term 1'!L30+'MID Term 2'!F30</f>
        <v>28</v>
      </c>
      <c r="G33" s="47">
        <f>' MID Term 1'!P30+'MID Term 2'!J30</f>
        <v>21</v>
      </c>
      <c r="H33" s="47">
        <f>' MID Term 1'!Q30+'MID Term 2'!N30</f>
        <v>27</v>
      </c>
      <c r="I33" s="25">
        <f t="shared" si="0"/>
        <v>1</v>
      </c>
      <c r="J33" s="25">
        <f t="shared" si="1"/>
        <v>1</v>
      </c>
      <c r="K33" s="25">
        <f t="shared" si="2"/>
        <v>1</v>
      </c>
      <c r="L33" s="25">
        <f t="shared" si="3"/>
        <v>1</v>
      </c>
      <c r="M33" s="25">
        <f t="shared" si="4"/>
        <v>1</v>
      </c>
      <c r="N33" s="47">
        <f t="shared" si="5"/>
        <v>125.86666666666667</v>
      </c>
      <c r="O33" s="25">
        <f t="shared" si="6"/>
        <v>63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0">
        <v>25</v>
      </c>
      <c r="B34" s="11" t="s">
        <v>81</v>
      </c>
      <c r="C34" s="11" t="s">
        <v>82</v>
      </c>
      <c r="D34" s="47">
        <f>' MID Term 1'!D31+'MID Term 2'!D31</f>
        <v>27</v>
      </c>
      <c r="E34" s="47">
        <f>' MID Term 1'!H31+'MID Term 2'!E31</f>
        <v>25</v>
      </c>
      <c r="F34" s="47">
        <f>' MID Term 1'!L31+'MID Term 2'!F31</f>
        <v>27</v>
      </c>
      <c r="G34" s="47">
        <f>' MID Term 1'!P31+'MID Term 2'!J31</f>
        <v>28</v>
      </c>
      <c r="H34" s="47">
        <f>' MID Term 1'!Q31+'MID Term 2'!N31</f>
        <v>23</v>
      </c>
      <c r="I34" s="25">
        <f t="shared" si="0"/>
        <v>1</v>
      </c>
      <c r="J34" s="25">
        <f t="shared" si="1"/>
        <v>1</v>
      </c>
      <c r="K34" s="25">
        <f t="shared" si="2"/>
        <v>1</v>
      </c>
      <c r="L34" s="25">
        <f t="shared" si="3"/>
        <v>1</v>
      </c>
      <c r="M34" s="25">
        <f t="shared" si="4"/>
        <v>1</v>
      </c>
      <c r="N34" s="47">
        <f t="shared" si="5"/>
        <v>130</v>
      </c>
      <c r="O34" s="25">
        <f t="shared" si="6"/>
        <v>65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0">
        <v>26</v>
      </c>
      <c r="B35" s="11" t="s">
        <v>83</v>
      </c>
      <c r="C35" s="11" t="s">
        <v>84</v>
      </c>
      <c r="D35" s="47">
        <f>' MID Term 1'!D32+'MID Term 2'!D32</f>
        <v>25</v>
      </c>
      <c r="E35" s="47">
        <f>' MID Term 1'!H32+'MID Term 2'!E32</f>
        <v>28</v>
      </c>
      <c r="F35" s="47">
        <f>' MID Term 1'!L32+'MID Term 2'!F32</f>
        <v>25</v>
      </c>
      <c r="G35" s="47">
        <f>' MID Term 1'!P32+'MID Term 2'!J32</f>
        <v>28</v>
      </c>
      <c r="H35" s="47">
        <f>' MID Term 1'!Q32+'MID Term 2'!N32</f>
        <v>24</v>
      </c>
      <c r="I35" s="25">
        <f t="shared" si="0"/>
        <v>1</v>
      </c>
      <c r="J35" s="25">
        <f t="shared" si="1"/>
        <v>1</v>
      </c>
      <c r="K35" s="25">
        <f t="shared" si="2"/>
        <v>1</v>
      </c>
      <c r="L35" s="25">
        <f t="shared" si="3"/>
        <v>1</v>
      </c>
      <c r="M35" s="25">
        <f t="shared" si="4"/>
        <v>1</v>
      </c>
      <c r="N35" s="47">
        <f t="shared" si="5"/>
        <v>130</v>
      </c>
      <c r="O35" s="25">
        <f t="shared" si="6"/>
        <v>65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0">
        <v>27</v>
      </c>
      <c r="B36" s="11" t="s">
        <v>85</v>
      </c>
      <c r="C36" s="11" t="s">
        <v>86</v>
      </c>
      <c r="D36" s="47">
        <f>' MID Term 1'!D33+'MID Term 2'!D33</f>
        <v>28</v>
      </c>
      <c r="E36" s="47">
        <f>' MID Term 1'!H33+'MID Term 2'!E33</f>
        <v>28.466666666666669</v>
      </c>
      <c r="F36" s="47">
        <f>' MID Term 1'!L33+'MID Term 2'!F33</f>
        <v>28</v>
      </c>
      <c r="G36" s="47">
        <f>' MID Term 1'!P33+'MID Term 2'!J33</f>
        <v>27</v>
      </c>
      <c r="H36" s="47">
        <f>' MID Term 1'!Q33+'MID Term 2'!N33</f>
        <v>28</v>
      </c>
      <c r="I36" s="25">
        <f t="shared" si="0"/>
        <v>1</v>
      </c>
      <c r="J36" s="25">
        <f t="shared" si="1"/>
        <v>1</v>
      </c>
      <c r="K36" s="25">
        <f t="shared" si="2"/>
        <v>1</v>
      </c>
      <c r="L36" s="25">
        <f t="shared" si="3"/>
        <v>1</v>
      </c>
      <c r="M36" s="25">
        <f t="shared" si="4"/>
        <v>1</v>
      </c>
      <c r="N36" s="47">
        <f t="shared" si="5"/>
        <v>139.46666666666667</v>
      </c>
      <c r="O36" s="25">
        <f t="shared" si="6"/>
        <v>70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0">
        <v>28</v>
      </c>
      <c r="B37" s="11" t="s">
        <v>87</v>
      </c>
      <c r="C37" s="11" t="s">
        <v>88</v>
      </c>
      <c r="D37" s="47">
        <f>' MID Term 1'!D34+'MID Term 2'!D34</f>
        <v>23</v>
      </c>
      <c r="E37" s="47">
        <f>' MID Term 1'!H34+'MID Term 2'!E34</f>
        <v>26</v>
      </c>
      <c r="F37" s="47">
        <f>' MID Term 1'!L34+'MID Term 2'!F34</f>
        <v>24</v>
      </c>
      <c r="G37" s="47">
        <f>' MID Term 1'!P34+'MID Term 2'!J34</f>
        <v>22</v>
      </c>
      <c r="H37" s="47">
        <f>' MID Term 1'!Q34+'MID Term 2'!N34</f>
        <v>26</v>
      </c>
      <c r="I37" s="25">
        <f t="shared" si="0"/>
        <v>1</v>
      </c>
      <c r="J37" s="25">
        <f t="shared" si="1"/>
        <v>1</v>
      </c>
      <c r="K37" s="25">
        <f t="shared" si="2"/>
        <v>1</v>
      </c>
      <c r="L37" s="25">
        <f t="shared" si="3"/>
        <v>1</v>
      </c>
      <c r="M37" s="25">
        <f t="shared" si="4"/>
        <v>1</v>
      </c>
      <c r="N37" s="47">
        <f t="shared" si="5"/>
        <v>121</v>
      </c>
      <c r="O37" s="25">
        <f t="shared" si="6"/>
        <v>61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0">
        <v>29</v>
      </c>
      <c r="B38" s="11" t="s">
        <v>89</v>
      </c>
      <c r="C38" s="11" t="s">
        <v>90</v>
      </c>
      <c r="D38" s="47">
        <f>' MID Term 1'!D35+'MID Term 2'!D35</f>
        <v>28</v>
      </c>
      <c r="E38" s="47">
        <f>' MID Term 1'!H35+'MID Term 2'!E35</f>
        <v>24</v>
      </c>
      <c r="F38" s="47">
        <f>' MID Term 1'!L35+'MID Term 2'!F35</f>
        <v>27</v>
      </c>
      <c r="G38" s="47">
        <f>' MID Term 1'!P35+'MID Term 2'!J35</f>
        <v>28</v>
      </c>
      <c r="H38" s="47">
        <f>' MID Term 1'!Q35+'MID Term 2'!N35</f>
        <v>23</v>
      </c>
      <c r="I38" s="25">
        <f t="shared" si="0"/>
        <v>1</v>
      </c>
      <c r="J38" s="25">
        <f t="shared" si="1"/>
        <v>1</v>
      </c>
      <c r="K38" s="25">
        <f t="shared" si="2"/>
        <v>1</v>
      </c>
      <c r="L38" s="25">
        <f t="shared" si="3"/>
        <v>1</v>
      </c>
      <c r="M38" s="25">
        <f t="shared" si="4"/>
        <v>1</v>
      </c>
      <c r="N38" s="47">
        <f t="shared" si="5"/>
        <v>130</v>
      </c>
      <c r="O38" s="25">
        <f t="shared" si="6"/>
        <v>65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0">
        <v>30</v>
      </c>
      <c r="B39" s="11" t="s">
        <v>91</v>
      </c>
      <c r="C39" s="11" t="s">
        <v>92</v>
      </c>
      <c r="D39" s="47">
        <f>' MID Term 1'!D36+'MID Term 2'!D36</f>
        <v>24.4</v>
      </c>
      <c r="E39" s="47">
        <f>' MID Term 1'!H36+'MID Term 2'!E36</f>
        <v>27.533333333333331</v>
      </c>
      <c r="F39" s="47">
        <f>' MID Term 1'!L36+'MID Term 2'!F36</f>
        <v>23</v>
      </c>
      <c r="G39" s="47">
        <f>' MID Term 1'!P36+'MID Term 2'!J36</f>
        <v>22</v>
      </c>
      <c r="H39" s="47">
        <f>' MID Term 1'!Q36+'MID Term 2'!N36</f>
        <v>24</v>
      </c>
      <c r="I39" s="25">
        <f t="shared" si="0"/>
        <v>1</v>
      </c>
      <c r="J39" s="25">
        <f t="shared" si="1"/>
        <v>1</v>
      </c>
      <c r="K39" s="25">
        <f t="shared" si="2"/>
        <v>1</v>
      </c>
      <c r="L39" s="25">
        <f t="shared" si="3"/>
        <v>1</v>
      </c>
      <c r="M39" s="25">
        <f t="shared" si="4"/>
        <v>1</v>
      </c>
      <c r="N39" s="47">
        <f t="shared" si="5"/>
        <v>120.93333333333334</v>
      </c>
      <c r="O39" s="25">
        <f t="shared" si="6"/>
        <v>60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0">
        <v>31</v>
      </c>
      <c r="B40" s="11" t="s">
        <v>93</v>
      </c>
      <c r="C40" s="11" t="s">
        <v>94</v>
      </c>
      <c r="D40" s="47">
        <f>' MID Term 1'!D37+'MID Term 2'!D37</f>
        <v>24.4</v>
      </c>
      <c r="E40" s="47">
        <f>' MID Term 1'!H37+'MID Term 2'!E37</f>
        <v>23</v>
      </c>
      <c r="F40" s="47">
        <f>' MID Term 1'!L37+'MID Term 2'!F37</f>
        <v>23</v>
      </c>
      <c r="G40" s="47">
        <f>' MID Term 1'!P37+'MID Term 2'!J37</f>
        <v>27</v>
      </c>
      <c r="H40" s="47">
        <f>' MID Term 1'!Q37+'MID Term 2'!N37</f>
        <v>24</v>
      </c>
      <c r="I40" s="25">
        <f t="shared" si="0"/>
        <v>1</v>
      </c>
      <c r="J40" s="25">
        <f t="shared" si="1"/>
        <v>1</v>
      </c>
      <c r="K40" s="25">
        <f t="shared" si="2"/>
        <v>1</v>
      </c>
      <c r="L40" s="25">
        <f t="shared" si="3"/>
        <v>1</v>
      </c>
      <c r="M40" s="25">
        <f t="shared" si="4"/>
        <v>1</v>
      </c>
      <c r="N40" s="47">
        <f t="shared" si="5"/>
        <v>121.4</v>
      </c>
      <c r="O40" s="25">
        <f t="shared" si="6"/>
        <v>61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0">
        <v>32</v>
      </c>
      <c r="B41" s="11" t="s">
        <v>95</v>
      </c>
      <c r="C41" s="11" t="s">
        <v>96</v>
      </c>
      <c r="D41" s="47">
        <f>' MID Term 1'!D38+'MID Term 2'!D38</f>
        <v>24.4</v>
      </c>
      <c r="E41" s="47">
        <f>' MID Term 1'!H38+'MID Term 2'!E38</f>
        <v>24.733333333333334</v>
      </c>
      <c r="F41" s="47">
        <f>' MID Term 1'!L38+'MID Term 2'!F38</f>
        <v>24</v>
      </c>
      <c r="G41" s="47">
        <f>' MID Term 1'!P38+'MID Term 2'!J38</f>
        <v>22</v>
      </c>
      <c r="H41" s="47">
        <f>' MID Term 1'!Q38+'MID Term 2'!N38</f>
        <v>26</v>
      </c>
      <c r="I41" s="25">
        <f t="shared" si="0"/>
        <v>1</v>
      </c>
      <c r="J41" s="25">
        <f t="shared" si="1"/>
        <v>1</v>
      </c>
      <c r="K41" s="25">
        <f t="shared" si="2"/>
        <v>1</v>
      </c>
      <c r="L41" s="25">
        <f t="shared" si="3"/>
        <v>1</v>
      </c>
      <c r="M41" s="25">
        <f t="shared" si="4"/>
        <v>1</v>
      </c>
      <c r="N41" s="47">
        <f t="shared" si="5"/>
        <v>121.13333333333333</v>
      </c>
      <c r="O41" s="25">
        <f t="shared" si="6"/>
        <v>61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0">
        <v>33</v>
      </c>
      <c r="B42" s="11" t="s">
        <v>97</v>
      </c>
      <c r="C42" s="11" t="s">
        <v>98</v>
      </c>
      <c r="D42" s="47">
        <f>' MID Term 1'!D39+'MID Term 2'!D39</f>
        <v>27.6</v>
      </c>
      <c r="E42" s="47">
        <f>' MID Term 1'!H39+'MID Term 2'!E39</f>
        <v>28.466666666666669</v>
      </c>
      <c r="F42" s="47">
        <f>' MID Term 1'!L39+'MID Term 2'!F39</f>
        <v>25.8</v>
      </c>
      <c r="G42" s="47">
        <f>' MID Term 1'!P39+'MID Term 2'!J39</f>
        <v>27</v>
      </c>
      <c r="H42" s="47">
        <f>' MID Term 1'!Q39+'MID Term 2'!N39</f>
        <v>27</v>
      </c>
      <c r="I42" s="25">
        <f t="shared" si="0"/>
        <v>1</v>
      </c>
      <c r="J42" s="25">
        <f t="shared" si="1"/>
        <v>1</v>
      </c>
      <c r="K42" s="25">
        <f t="shared" si="2"/>
        <v>1</v>
      </c>
      <c r="L42" s="25">
        <f t="shared" si="3"/>
        <v>1</v>
      </c>
      <c r="M42" s="25">
        <f t="shared" si="4"/>
        <v>1</v>
      </c>
      <c r="N42" s="47">
        <f t="shared" si="5"/>
        <v>135.86666666666667</v>
      </c>
      <c r="O42" s="25">
        <f t="shared" si="6"/>
        <v>68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>
      <c r="A43" s="10">
        <v>34</v>
      </c>
      <c r="B43" s="11" t="s">
        <v>99</v>
      </c>
      <c r="C43" s="11" t="s">
        <v>100</v>
      </c>
      <c r="D43" s="47">
        <f>' MID Term 1'!D40+'MID Term 2'!D40</f>
        <v>28</v>
      </c>
      <c r="E43" s="47">
        <f>' MID Term 1'!H40+'MID Term 2'!E40</f>
        <v>28</v>
      </c>
      <c r="F43" s="47">
        <f>' MID Term 1'!L40+'MID Term 2'!F40</f>
        <v>27</v>
      </c>
      <c r="G43" s="47">
        <f>' MID Term 1'!P40+'MID Term 2'!J40</f>
        <v>28</v>
      </c>
      <c r="H43" s="47">
        <f>' MID Term 1'!Q40+'MID Term 2'!N40</f>
        <v>28</v>
      </c>
      <c r="I43" s="25">
        <f t="shared" si="0"/>
        <v>1</v>
      </c>
      <c r="J43" s="25">
        <f t="shared" si="1"/>
        <v>1</v>
      </c>
      <c r="K43" s="25">
        <f t="shared" si="2"/>
        <v>1</v>
      </c>
      <c r="L43" s="25">
        <f t="shared" si="3"/>
        <v>1</v>
      </c>
      <c r="M43" s="25">
        <f t="shared" si="4"/>
        <v>1</v>
      </c>
      <c r="N43" s="47">
        <f t="shared" si="5"/>
        <v>139</v>
      </c>
      <c r="O43" s="25">
        <f t="shared" si="6"/>
        <v>70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>
      <c r="A44" s="10">
        <v>35</v>
      </c>
      <c r="B44" s="11" t="s">
        <v>101</v>
      </c>
      <c r="C44" s="11" t="s">
        <v>102</v>
      </c>
      <c r="D44" s="47">
        <f>' MID Term 1'!D41+'MID Term 2'!D41</f>
        <v>27</v>
      </c>
      <c r="E44" s="47">
        <f>' MID Term 1'!H41+'MID Term 2'!E41</f>
        <v>24</v>
      </c>
      <c r="F44" s="47">
        <f>' MID Term 1'!L41+'MID Term 2'!F41</f>
        <v>26</v>
      </c>
      <c r="G44" s="47">
        <f>' MID Term 1'!P41+'MID Term 2'!J41</f>
        <v>27</v>
      </c>
      <c r="H44" s="47">
        <f>' MID Term 1'!Q41+'MID Term 2'!N41</f>
        <v>22</v>
      </c>
      <c r="I44" s="25">
        <f t="shared" si="0"/>
        <v>1</v>
      </c>
      <c r="J44" s="25">
        <f t="shared" si="1"/>
        <v>1</v>
      </c>
      <c r="K44" s="25">
        <f t="shared" si="2"/>
        <v>1</v>
      </c>
      <c r="L44" s="25">
        <f t="shared" si="3"/>
        <v>1</v>
      </c>
      <c r="M44" s="25">
        <f t="shared" si="4"/>
        <v>1</v>
      </c>
      <c r="N44" s="47">
        <f t="shared" si="5"/>
        <v>126</v>
      </c>
      <c r="O44" s="25">
        <f t="shared" si="6"/>
        <v>63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>
      <c r="A45" s="10">
        <v>36</v>
      </c>
      <c r="B45" s="11" t="s">
        <v>103</v>
      </c>
      <c r="C45" s="11" t="s">
        <v>104</v>
      </c>
      <c r="D45" s="47">
        <f>' MID Term 1'!D42+'MID Term 2'!D42</f>
        <v>23.6</v>
      </c>
      <c r="E45" s="47">
        <f>' MID Term 1'!H42+'MID Term 2'!E42</f>
        <v>23.799999999999997</v>
      </c>
      <c r="F45" s="47">
        <f>' MID Term 1'!L42+'MID Term 2'!F42</f>
        <v>24</v>
      </c>
      <c r="G45" s="47">
        <f>' MID Term 1'!P42+'MID Term 2'!J42</f>
        <v>19</v>
      </c>
      <c r="H45" s="47">
        <f>' MID Term 1'!Q42+'MID Term 2'!N42</f>
        <v>26</v>
      </c>
      <c r="I45" s="25">
        <f t="shared" si="0"/>
        <v>1</v>
      </c>
      <c r="J45" s="25">
        <f t="shared" si="1"/>
        <v>1</v>
      </c>
      <c r="K45" s="25">
        <f t="shared" si="2"/>
        <v>1</v>
      </c>
      <c r="L45" s="25">
        <f t="shared" si="3"/>
        <v>0</v>
      </c>
      <c r="M45" s="25">
        <f t="shared" si="4"/>
        <v>1</v>
      </c>
      <c r="N45" s="47">
        <f t="shared" si="5"/>
        <v>116.4</v>
      </c>
      <c r="O45" s="25">
        <f t="shared" si="6"/>
        <v>58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>
      <c r="A46" s="10">
        <v>37</v>
      </c>
      <c r="B46" s="11" t="s">
        <v>105</v>
      </c>
      <c r="C46" s="11" t="s">
        <v>106</v>
      </c>
      <c r="D46" s="47">
        <f>' MID Term 1'!D43+'MID Term 2'!D43</f>
        <v>25.599999999999998</v>
      </c>
      <c r="E46" s="47">
        <f>' MID Term 1'!H43+'MID Term 2'!E43</f>
        <v>26.6</v>
      </c>
      <c r="F46" s="47">
        <f>' MID Term 1'!L43+'MID Term 2'!F43</f>
        <v>22.799999999999997</v>
      </c>
      <c r="G46" s="47">
        <f>' MID Term 1'!P43+'MID Term 2'!J43</f>
        <v>24.799999999999997</v>
      </c>
      <c r="H46" s="47">
        <f>' MID Term 1'!Q43+'MID Term 2'!N43</f>
        <v>26.6</v>
      </c>
      <c r="I46" s="25">
        <f t="shared" si="0"/>
        <v>1</v>
      </c>
      <c r="J46" s="25">
        <f t="shared" si="1"/>
        <v>1</v>
      </c>
      <c r="K46" s="25">
        <f t="shared" si="2"/>
        <v>1</v>
      </c>
      <c r="L46" s="25">
        <f t="shared" si="3"/>
        <v>1</v>
      </c>
      <c r="M46" s="25">
        <f t="shared" si="4"/>
        <v>1</v>
      </c>
      <c r="N46" s="47">
        <f t="shared" si="5"/>
        <v>126.4</v>
      </c>
      <c r="O46" s="25">
        <f t="shared" si="6"/>
        <v>63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>
      <c r="A47" s="10">
        <v>38</v>
      </c>
      <c r="B47" s="11" t="s">
        <v>107</v>
      </c>
      <c r="C47" s="11" t="s">
        <v>108</v>
      </c>
      <c r="D47" s="47">
        <f>' MID Term 1'!D44+'MID Term 2'!D44</f>
        <v>25.599999999999998</v>
      </c>
      <c r="E47" s="47">
        <f>' MID Term 1'!H44+'MID Term 2'!E44</f>
        <v>24.733333333333334</v>
      </c>
      <c r="F47" s="47">
        <f>' MID Term 1'!L44+'MID Term 2'!F44</f>
        <v>26</v>
      </c>
      <c r="G47" s="47">
        <f>' MID Term 1'!P44+'MID Term 2'!J44</f>
        <v>24.799999999999997</v>
      </c>
      <c r="H47" s="47">
        <f>' MID Term 1'!Q44+'MID Term 2'!N44</f>
        <v>24.733333333333334</v>
      </c>
      <c r="I47" s="25">
        <f t="shared" si="0"/>
        <v>1</v>
      </c>
      <c r="J47" s="25">
        <f t="shared" si="1"/>
        <v>1</v>
      </c>
      <c r="K47" s="25">
        <f t="shared" si="2"/>
        <v>1</v>
      </c>
      <c r="L47" s="25">
        <f t="shared" si="3"/>
        <v>1</v>
      </c>
      <c r="M47" s="25">
        <f t="shared" si="4"/>
        <v>1</v>
      </c>
      <c r="N47" s="47">
        <f t="shared" si="5"/>
        <v>125.86666666666666</v>
      </c>
      <c r="O47" s="25">
        <f t="shared" si="6"/>
        <v>63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>
      <c r="A48" s="10">
        <v>39</v>
      </c>
      <c r="B48" s="11" t="s">
        <v>109</v>
      </c>
      <c r="C48" s="11" t="s">
        <v>110</v>
      </c>
      <c r="D48" s="47">
        <f>' MID Term 1'!D45+'MID Term 2'!D45</f>
        <v>25</v>
      </c>
      <c r="E48" s="47">
        <f>' MID Term 1'!H45+'MID Term 2'!E45</f>
        <v>25</v>
      </c>
      <c r="F48" s="47">
        <f>' MID Term 1'!L45+'MID Term 2'!F45</f>
        <v>22.2</v>
      </c>
      <c r="G48" s="47">
        <f>' MID Term 1'!P45+'MID Term 2'!J45</f>
        <v>24</v>
      </c>
      <c r="H48" s="47">
        <f>' MID Term 1'!Q45+'MID Term 2'!N45</f>
        <v>25</v>
      </c>
      <c r="I48" s="25">
        <f t="shared" si="0"/>
        <v>1</v>
      </c>
      <c r="J48" s="25">
        <f t="shared" si="1"/>
        <v>1</v>
      </c>
      <c r="K48" s="25">
        <f t="shared" si="2"/>
        <v>1</v>
      </c>
      <c r="L48" s="25">
        <f t="shared" si="3"/>
        <v>1</v>
      </c>
      <c r="M48" s="25">
        <f t="shared" si="4"/>
        <v>1</v>
      </c>
      <c r="N48" s="47">
        <f t="shared" si="5"/>
        <v>121.2</v>
      </c>
      <c r="O48" s="25">
        <f t="shared" si="6"/>
        <v>61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>
      <c r="A49" s="10">
        <v>40</v>
      </c>
      <c r="B49" s="11" t="s">
        <v>111</v>
      </c>
      <c r="C49" s="11" t="s">
        <v>112</v>
      </c>
      <c r="D49" s="47">
        <f>' MID Term 1'!D46+'MID Term 2'!D46</f>
        <v>25.599999999999998</v>
      </c>
      <c r="E49" s="47">
        <f>' MID Term 1'!H46+'MID Term 2'!E46</f>
        <v>26.6</v>
      </c>
      <c r="F49" s="47">
        <f>' MID Term 1'!L46+'MID Term 2'!F46</f>
        <v>20.799999999999997</v>
      </c>
      <c r="G49" s="47">
        <f>' MID Term 1'!P46+'MID Term 2'!J46</f>
        <v>26</v>
      </c>
      <c r="H49" s="47">
        <f>' MID Term 1'!Q46+'MID Term 2'!N46</f>
        <v>26.6</v>
      </c>
      <c r="I49" s="25">
        <f t="shared" si="0"/>
        <v>1</v>
      </c>
      <c r="J49" s="25">
        <f t="shared" si="1"/>
        <v>1</v>
      </c>
      <c r="K49" s="25">
        <f t="shared" si="2"/>
        <v>0</v>
      </c>
      <c r="L49" s="25">
        <f t="shared" si="3"/>
        <v>1</v>
      </c>
      <c r="M49" s="25">
        <f t="shared" si="4"/>
        <v>1</v>
      </c>
      <c r="N49" s="47">
        <f t="shared" si="5"/>
        <v>125.6</v>
      </c>
      <c r="O49" s="25">
        <f t="shared" si="6"/>
        <v>63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>
      <c r="A50" s="10">
        <v>41</v>
      </c>
      <c r="B50" s="11" t="s">
        <v>113</v>
      </c>
      <c r="C50" s="11" t="s">
        <v>114</v>
      </c>
      <c r="D50" s="47">
        <f>' MID Term 1'!D47+'MID Term 2'!D47</f>
        <v>23.6</v>
      </c>
      <c r="E50" s="47">
        <f>' MID Term 1'!H47+'MID Term 2'!E47</f>
        <v>21</v>
      </c>
      <c r="F50" s="47">
        <f>' MID Term 1'!L47+'MID Term 2'!F47</f>
        <v>27</v>
      </c>
      <c r="G50" s="47">
        <f>' MID Term 1'!P47+'MID Term 2'!J47</f>
        <v>22.8</v>
      </c>
      <c r="H50" s="47">
        <f>' MID Term 1'!Q47+'MID Term 2'!N47</f>
        <v>21</v>
      </c>
      <c r="I50" s="25">
        <f t="shared" si="0"/>
        <v>1</v>
      </c>
      <c r="J50" s="25">
        <f t="shared" si="1"/>
        <v>1</v>
      </c>
      <c r="K50" s="25">
        <f t="shared" si="2"/>
        <v>1</v>
      </c>
      <c r="L50" s="25">
        <f t="shared" si="3"/>
        <v>1</v>
      </c>
      <c r="M50" s="25">
        <f t="shared" si="4"/>
        <v>1</v>
      </c>
      <c r="N50" s="47">
        <f t="shared" si="5"/>
        <v>115.39999999999999</v>
      </c>
      <c r="O50" s="25">
        <f t="shared" si="6"/>
        <v>58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>
      <c r="A51" s="10">
        <v>42</v>
      </c>
      <c r="B51" s="11" t="s">
        <v>115</v>
      </c>
      <c r="C51" s="11" t="s">
        <v>116</v>
      </c>
      <c r="D51" s="47">
        <f>' MID Term 1'!D48+'MID Term 2'!D48</f>
        <v>27</v>
      </c>
      <c r="E51" s="47">
        <f>' MID Term 1'!H48+'MID Term 2'!E48</f>
        <v>24.733333333333334</v>
      </c>
      <c r="F51" s="47">
        <f>' MID Term 1'!L48+'MID Term 2'!F48</f>
        <v>21.799999999999997</v>
      </c>
      <c r="G51" s="47">
        <f>' MID Term 1'!P48+'MID Term 2'!J48</f>
        <v>27</v>
      </c>
      <c r="H51" s="47">
        <f>' MID Term 1'!Q48+'MID Term 2'!N48</f>
        <v>24.733333333333334</v>
      </c>
      <c r="I51" s="25">
        <f t="shared" si="0"/>
        <v>1</v>
      </c>
      <c r="J51" s="25">
        <f t="shared" si="1"/>
        <v>1</v>
      </c>
      <c r="K51" s="25">
        <f t="shared" si="2"/>
        <v>1</v>
      </c>
      <c r="L51" s="25">
        <f t="shared" si="3"/>
        <v>1</v>
      </c>
      <c r="M51" s="25">
        <f t="shared" si="4"/>
        <v>1</v>
      </c>
      <c r="N51" s="47">
        <f t="shared" si="5"/>
        <v>125.26666666666667</v>
      </c>
      <c r="O51" s="25">
        <f t="shared" si="6"/>
        <v>63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>
      <c r="A52" s="10">
        <v>43</v>
      </c>
      <c r="B52" s="11" t="s">
        <v>117</v>
      </c>
      <c r="C52" s="11" t="s">
        <v>118</v>
      </c>
      <c r="D52" s="47">
        <f>' MID Term 1'!D49+'MID Term 2'!D49</f>
        <v>27</v>
      </c>
      <c r="E52" s="47">
        <f>' MID Term 1'!H49+'MID Term 2'!E49</f>
        <v>27</v>
      </c>
      <c r="F52" s="47">
        <f>' MID Term 1'!L49+'MID Term 2'!F49</f>
        <v>26</v>
      </c>
      <c r="G52" s="47">
        <f>' MID Term 1'!P49+'MID Term 2'!J49</f>
        <v>28</v>
      </c>
      <c r="H52" s="47">
        <f>' MID Term 1'!Q49+'MID Term 2'!N49</f>
        <v>27</v>
      </c>
      <c r="I52" s="25">
        <f t="shared" si="0"/>
        <v>1</v>
      </c>
      <c r="J52" s="25">
        <f t="shared" si="1"/>
        <v>1</v>
      </c>
      <c r="K52" s="25">
        <f t="shared" si="2"/>
        <v>1</v>
      </c>
      <c r="L52" s="25">
        <f t="shared" si="3"/>
        <v>1</v>
      </c>
      <c r="M52" s="25">
        <f t="shared" si="4"/>
        <v>1</v>
      </c>
      <c r="N52" s="47">
        <f t="shared" si="5"/>
        <v>135</v>
      </c>
      <c r="O52" s="25">
        <f t="shared" si="6"/>
        <v>68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>
      <c r="A53" s="10">
        <v>44</v>
      </c>
      <c r="B53" s="11" t="s">
        <v>119</v>
      </c>
      <c r="C53" s="11" t="s">
        <v>120</v>
      </c>
      <c r="D53" s="47">
        <f>' MID Term 1'!D50+'MID Term 2'!D50</f>
        <v>28</v>
      </c>
      <c r="E53" s="47">
        <f>' MID Term 1'!H50+'MID Term 2'!E50</f>
        <v>28.466666666666669</v>
      </c>
      <c r="F53" s="47">
        <f>' MID Term 1'!L50+'MID Term 2'!F50</f>
        <v>28</v>
      </c>
      <c r="G53" s="47">
        <f>' MID Term 1'!P50+'MID Term 2'!J50</f>
        <v>27</v>
      </c>
      <c r="H53" s="47">
        <f>' MID Term 1'!Q50+'MID Term 2'!N50</f>
        <v>28.466666666666669</v>
      </c>
      <c r="I53" s="25">
        <f t="shared" si="0"/>
        <v>1</v>
      </c>
      <c r="J53" s="25">
        <f t="shared" si="1"/>
        <v>1</v>
      </c>
      <c r="K53" s="25">
        <f t="shared" si="2"/>
        <v>1</v>
      </c>
      <c r="L53" s="25">
        <f t="shared" si="3"/>
        <v>1</v>
      </c>
      <c r="M53" s="25">
        <f t="shared" si="4"/>
        <v>1</v>
      </c>
      <c r="N53" s="47">
        <f t="shared" si="5"/>
        <v>139.93333333333334</v>
      </c>
      <c r="O53" s="25">
        <f t="shared" si="6"/>
        <v>70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>
      <c r="A54" s="10">
        <v>45</v>
      </c>
      <c r="B54" s="11" t="s">
        <v>121</v>
      </c>
      <c r="C54" s="11" t="s">
        <v>122</v>
      </c>
      <c r="D54" s="47">
        <f>' MID Term 1'!D51+'MID Term 2'!D51</f>
        <v>25.599999999999998</v>
      </c>
      <c r="E54" s="47">
        <f>' MID Term 1'!H51+'MID Term 2'!E51</f>
        <v>28.466666666666669</v>
      </c>
      <c r="F54" s="47">
        <f>' MID Term 1'!L51+'MID Term 2'!F51</f>
        <v>20</v>
      </c>
      <c r="G54" s="47">
        <f>' MID Term 1'!P51+'MID Term 2'!J51</f>
        <v>24.799999999999997</v>
      </c>
      <c r="H54" s="47">
        <f>' MID Term 1'!Q51+'MID Term 2'!N51</f>
        <v>27</v>
      </c>
      <c r="I54" s="25">
        <f t="shared" si="0"/>
        <v>1</v>
      </c>
      <c r="J54" s="25">
        <f t="shared" si="1"/>
        <v>1</v>
      </c>
      <c r="K54" s="25">
        <f t="shared" si="2"/>
        <v>0</v>
      </c>
      <c r="L54" s="25">
        <f t="shared" si="3"/>
        <v>1</v>
      </c>
      <c r="M54" s="25">
        <f t="shared" si="4"/>
        <v>1</v>
      </c>
      <c r="N54" s="47">
        <f t="shared" si="5"/>
        <v>125.86666666666666</v>
      </c>
      <c r="O54" s="25">
        <f t="shared" si="6"/>
        <v>63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>
      <c r="A55" s="10">
        <v>46</v>
      </c>
      <c r="B55" s="11" t="s">
        <v>123</v>
      </c>
      <c r="C55" s="11" t="s">
        <v>124</v>
      </c>
      <c r="D55" s="47">
        <f>' MID Term 1'!D52+'MID Term 2'!D52</f>
        <v>24.4</v>
      </c>
      <c r="E55" s="47">
        <f>' MID Term 1'!H52+'MID Term 2'!E52</f>
        <v>23</v>
      </c>
      <c r="F55" s="47">
        <f>' MID Term 1'!L52+'MID Term 2'!F52</f>
        <v>27</v>
      </c>
      <c r="G55" s="47">
        <f>' MID Term 1'!P52+'MID Term 2'!J52</f>
        <v>24</v>
      </c>
      <c r="H55" s="47">
        <f>' MID Term 1'!Q52+'MID Term 2'!N52</f>
        <v>23</v>
      </c>
      <c r="I55" s="25">
        <f t="shared" si="0"/>
        <v>1</v>
      </c>
      <c r="J55" s="25">
        <f t="shared" si="1"/>
        <v>1</v>
      </c>
      <c r="K55" s="25">
        <f t="shared" si="2"/>
        <v>1</v>
      </c>
      <c r="L55" s="25">
        <f t="shared" si="3"/>
        <v>1</v>
      </c>
      <c r="M55" s="25">
        <f t="shared" si="4"/>
        <v>1</v>
      </c>
      <c r="N55" s="47">
        <f t="shared" si="5"/>
        <v>121.4</v>
      </c>
      <c r="O55" s="25">
        <f t="shared" si="6"/>
        <v>61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>
      <c r="A56" s="10">
        <v>47</v>
      </c>
      <c r="B56" s="11" t="s">
        <v>125</v>
      </c>
      <c r="C56" s="11" t="s">
        <v>126</v>
      </c>
      <c r="D56" s="47">
        <f>' MID Term 1'!D53+'MID Term 2'!D53</f>
        <v>26.4</v>
      </c>
      <c r="E56" s="47">
        <f>' MID Term 1'!H53+'MID Term 2'!E53</f>
        <v>28</v>
      </c>
      <c r="F56" s="47">
        <f>' MID Term 1'!L53+'MID Term 2'!F53</f>
        <v>24</v>
      </c>
      <c r="G56" s="47">
        <f>' MID Term 1'!P53+'MID Term 2'!J53</f>
        <v>25.599999999999998</v>
      </c>
      <c r="H56" s="47">
        <f>' MID Term 1'!Q53+'MID Term 2'!N53</f>
        <v>26</v>
      </c>
      <c r="I56" s="25">
        <f t="shared" si="0"/>
        <v>1</v>
      </c>
      <c r="J56" s="25">
        <f t="shared" si="1"/>
        <v>1</v>
      </c>
      <c r="K56" s="25">
        <f t="shared" si="2"/>
        <v>1</v>
      </c>
      <c r="L56" s="25">
        <f t="shared" si="3"/>
        <v>1</v>
      </c>
      <c r="M56" s="25">
        <f t="shared" si="4"/>
        <v>1</v>
      </c>
      <c r="N56" s="47">
        <f t="shared" si="5"/>
        <v>130</v>
      </c>
      <c r="O56" s="25">
        <f t="shared" si="6"/>
        <v>65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>
      <c r="A57" s="10">
        <v>48</v>
      </c>
      <c r="B57" s="11" t="s">
        <v>127</v>
      </c>
      <c r="C57" s="11" t="s">
        <v>128</v>
      </c>
      <c r="D57" s="47">
        <f>' MID Term 1'!D54+'MID Term 2'!D54</f>
        <v>26.4</v>
      </c>
      <c r="E57" s="47">
        <f>' MID Term 1'!H54+'MID Term 2'!E54</f>
        <v>27</v>
      </c>
      <c r="F57" s="47">
        <f>' MID Term 1'!L54+'MID Term 2'!F54</f>
        <v>24</v>
      </c>
      <c r="G57" s="47">
        <f>' MID Term 1'!P54+'MID Term 2'!J54</f>
        <v>25.599999999999998</v>
      </c>
      <c r="H57" s="47">
        <f>' MID Term 1'!Q54+'MID Term 2'!N54</f>
        <v>27</v>
      </c>
      <c r="I57" s="25">
        <f t="shared" si="0"/>
        <v>1</v>
      </c>
      <c r="J57" s="25">
        <f t="shared" si="1"/>
        <v>1</v>
      </c>
      <c r="K57" s="25">
        <f t="shared" si="2"/>
        <v>1</v>
      </c>
      <c r="L57" s="25">
        <f t="shared" si="3"/>
        <v>1</v>
      </c>
      <c r="M57" s="25">
        <f t="shared" si="4"/>
        <v>1</v>
      </c>
      <c r="N57" s="47">
        <f t="shared" si="5"/>
        <v>130</v>
      </c>
      <c r="O57" s="25">
        <f t="shared" si="6"/>
        <v>65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>
      <c r="A58" s="10">
        <v>49</v>
      </c>
      <c r="B58" s="11" t="s">
        <v>129</v>
      </c>
      <c r="C58" s="11" t="s">
        <v>130</v>
      </c>
      <c r="D58" s="47">
        <f>' MID Term 1'!D55+'MID Term 2'!D55</f>
        <v>27</v>
      </c>
      <c r="E58" s="47">
        <f>' MID Term 1'!H55+'MID Term 2'!E55</f>
        <v>28</v>
      </c>
      <c r="F58" s="47">
        <f>' MID Term 1'!L55+'MID Term 2'!F55</f>
        <v>28</v>
      </c>
      <c r="G58" s="47">
        <f>' MID Term 1'!P55+'MID Term 2'!J55</f>
        <v>27</v>
      </c>
      <c r="H58" s="47">
        <f>' MID Term 1'!Q55+'MID Term 2'!N55</f>
        <v>26</v>
      </c>
      <c r="I58" s="25">
        <f t="shared" si="0"/>
        <v>1</v>
      </c>
      <c r="J58" s="25">
        <f t="shared" si="1"/>
        <v>1</v>
      </c>
      <c r="K58" s="25">
        <f t="shared" si="2"/>
        <v>1</v>
      </c>
      <c r="L58" s="25">
        <f t="shared" si="3"/>
        <v>1</v>
      </c>
      <c r="M58" s="25">
        <f t="shared" si="4"/>
        <v>1</v>
      </c>
      <c r="N58" s="47">
        <f t="shared" si="5"/>
        <v>136</v>
      </c>
      <c r="O58" s="25">
        <f t="shared" si="6"/>
        <v>68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>
      <c r="A59" s="10">
        <v>50</v>
      </c>
      <c r="B59" s="11" t="s">
        <v>131</v>
      </c>
      <c r="C59" s="11" t="s">
        <v>132</v>
      </c>
      <c r="D59" s="47">
        <f>' MID Term 1'!D56+'MID Term 2'!D56</f>
        <v>26.4</v>
      </c>
      <c r="E59" s="47">
        <f>' MID Term 1'!H56+'MID Term 2'!E56</f>
        <v>26.6</v>
      </c>
      <c r="F59" s="47">
        <f>' MID Term 1'!L56+'MID Term 2'!F56</f>
        <v>23</v>
      </c>
      <c r="G59" s="47">
        <f>' MID Term 1'!P56+'MID Term 2'!J56</f>
        <v>27</v>
      </c>
      <c r="H59" s="47">
        <f>' MID Term 1'!Q56+'MID Term 2'!N56</f>
        <v>26.6</v>
      </c>
      <c r="I59" s="25">
        <f t="shared" si="0"/>
        <v>1</v>
      </c>
      <c r="J59" s="25">
        <f t="shared" si="1"/>
        <v>1</v>
      </c>
      <c r="K59" s="25">
        <f t="shared" si="2"/>
        <v>1</v>
      </c>
      <c r="L59" s="25">
        <f t="shared" si="3"/>
        <v>1</v>
      </c>
      <c r="M59" s="25">
        <f t="shared" si="4"/>
        <v>1</v>
      </c>
      <c r="N59" s="47">
        <f t="shared" si="5"/>
        <v>129.6</v>
      </c>
      <c r="O59" s="25">
        <f t="shared" si="6"/>
        <v>65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>
      <c r="A60" s="10">
        <v>51</v>
      </c>
      <c r="B60" s="11" t="s">
        <v>133</v>
      </c>
      <c r="C60" s="11" t="s">
        <v>134</v>
      </c>
      <c r="D60" s="47">
        <f>' MID Term 1'!D57+'MID Term 2'!D57</f>
        <v>23.6</v>
      </c>
      <c r="E60" s="47">
        <f>' MID Term 1'!H57+'MID Term 2'!E57</f>
        <v>26.6</v>
      </c>
      <c r="F60" s="47">
        <f>' MID Term 1'!L57+'MID Term 2'!F57</f>
        <v>15</v>
      </c>
      <c r="G60" s="47">
        <f>' MID Term 1'!P57+'MID Term 2'!J57</f>
        <v>28</v>
      </c>
      <c r="H60" s="47">
        <f>' MID Term 1'!Q57+'MID Term 2'!N57</f>
        <v>23</v>
      </c>
      <c r="I60" s="25">
        <f t="shared" si="0"/>
        <v>1</v>
      </c>
      <c r="J60" s="25">
        <f t="shared" si="1"/>
        <v>1</v>
      </c>
      <c r="K60" s="25">
        <f t="shared" si="2"/>
        <v>0</v>
      </c>
      <c r="L60" s="25">
        <f t="shared" si="3"/>
        <v>1</v>
      </c>
      <c r="M60" s="25">
        <f t="shared" si="4"/>
        <v>1</v>
      </c>
      <c r="N60" s="47">
        <f t="shared" si="5"/>
        <v>116.2</v>
      </c>
      <c r="O60" s="25">
        <f t="shared" si="6"/>
        <v>58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>
      <c r="A61" s="10">
        <v>52</v>
      </c>
      <c r="B61" s="11" t="s">
        <v>135</v>
      </c>
      <c r="C61" s="11" t="s">
        <v>136</v>
      </c>
      <c r="D61" s="47">
        <f>' MID Term 1'!D58+'MID Term 2'!D58</f>
        <v>25.599999999999998</v>
      </c>
      <c r="E61" s="47">
        <f>' MID Term 1'!H58+'MID Term 2'!E58</f>
        <v>26.6</v>
      </c>
      <c r="F61" s="47">
        <f>' MID Term 1'!L58+'MID Term 2'!F58</f>
        <v>24.799999999999997</v>
      </c>
      <c r="G61" s="47">
        <f>' MID Term 1'!P58+'MID Term 2'!J58</f>
        <v>25</v>
      </c>
      <c r="H61" s="47">
        <f>' MID Term 1'!Q58+'MID Term 2'!N58</f>
        <v>24</v>
      </c>
      <c r="I61" s="25">
        <f t="shared" si="0"/>
        <v>1</v>
      </c>
      <c r="J61" s="25">
        <f t="shared" si="1"/>
        <v>1</v>
      </c>
      <c r="K61" s="25">
        <f t="shared" si="2"/>
        <v>1</v>
      </c>
      <c r="L61" s="25">
        <f t="shared" si="3"/>
        <v>1</v>
      </c>
      <c r="M61" s="25">
        <f t="shared" si="4"/>
        <v>1</v>
      </c>
      <c r="N61" s="47">
        <f t="shared" si="5"/>
        <v>126</v>
      </c>
      <c r="O61" s="25">
        <f t="shared" si="6"/>
        <v>63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>
      <c r="A62" s="10">
        <v>53</v>
      </c>
      <c r="B62" s="11" t="s">
        <v>137</v>
      </c>
      <c r="C62" s="11" t="s">
        <v>138</v>
      </c>
      <c r="D62" s="47">
        <f>' MID Term 1'!D59+'MID Term 2'!D59</f>
        <v>28</v>
      </c>
      <c r="E62" s="47">
        <f>' MID Term 1'!H59+'MID Term 2'!E59</f>
        <v>28.466666666666669</v>
      </c>
      <c r="F62" s="47">
        <f>' MID Term 1'!L59+'MID Term 2'!F59</f>
        <v>27</v>
      </c>
      <c r="G62" s="47">
        <f>' MID Term 1'!P59+'MID Term 2'!J59</f>
        <v>28</v>
      </c>
      <c r="H62" s="47">
        <f>' MID Term 1'!Q59+'MID Term 2'!N59</f>
        <v>28</v>
      </c>
      <c r="I62" s="25">
        <f t="shared" si="0"/>
        <v>1</v>
      </c>
      <c r="J62" s="25">
        <f t="shared" si="1"/>
        <v>1</v>
      </c>
      <c r="K62" s="25">
        <f t="shared" si="2"/>
        <v>1</v>
      </c>
      <c r="L62" s="25">
        <f t="shared" si="3"/>
        <v>1</v>
      </c>
      <c r="M62" s="25">
        <f t="shared" si="4"/>
        <v>1</v>
      </c>
      <c r="N62" s="47">
        <f t="shared" si="5"/>
        <v>139.46666666666667</v>
      </c>
      <c r="O62" s="25">
        <f t="shared" si="6"/>
        <v>70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>
      <c r="A63" s="10">
        <v>54</v>
      </c>
      <c r="B63" s="11" t="s">
        <v>139</v>
      </c>
      <c r="C63" s="11" t="s">
        <v>140</v>
      </c>
      <c r="D63" s="47">
        <f>' MID Term 1'!D60+'MID Term 2'!D60</f>
        <v>26</v>
      </c>
      <c r="E63" s="47">
        <f>' MID Term 1'!H60+'MID Term 2'!E60</f>
        <v>23.799999999999997</v>
      </c>
      <c r="F63" s="47">
        <f>' MID Term 1'!L60+'MID Term 2'!F60</f>
        <v>27</v>
      </c>
      <c r="G63" s="47">
        <f>' MID Term 1'!P60+'MID Term 2'!J60</f>
        <v>23</v>
      </c>
      <c r="H63" s="47">
        <f>' MID Term 1'!Q60+'MID Term 2'!N60</f>
        <v>26</v>
      </c>
      <c r="I63" s="25">
        <f t="shared" si="0"/>
        <v>1</v>
      </c>
      <c r="J63" s="25">
        <f t="shared" si="1"/>
        <v>1</v>
      </c>
      <c r="K63" s="25">
        <f t="shared" si="2"/>
        <v>1</v>
      </c>
      <c r="L63" s="25">
        <f t="shared" si="3"/>
        <v>1</v>
      </c>
      <c r="M63" s="25">
        <f t="shared" si="4"/>
        <v>1</v>
      </c>
      <c r="N63" s="47">
        <f t="shared" si="5"/>
        <v>125.8</v>
      </c>
      <c r="O63" s="25">
        <f t="shared" si="6"/>
        <v>63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>
      <c r="A64" s="10">
        <v>55</v>
      </c>
      <c r="B64" s="11" t="s">
        <v>141</v>
      </c>
      <c r="C64" s="11" t="s">
        <v>142</v>
      </c>
      <c r="D64" s="47">
        <f>' MID Term 1'!D61+'MID Term 2'!D61</f>
        <v>25</v>
      </c>
      <c r="E64" s="47">
        <f>' MID Term 1'!H61+'MID Term 2'!E61</f>
        <v>27</v>
      </c>
      <c r="F64" s="47">
        <f>' MID Term 1'!L61+'MID Term 2'!F61</f>
        <v>25</v>
      </c>
      <c r="G64" s="47">
        <f>' MID Term 1'!P61+'MID Term 2'!J61</f>
        <v>25</v>
      </c>
      <c r="H64" s="47">
        <f>' MID Term 1'!Q61+'MID Term 2'!N61</f>
        <v>28</v>
      </c>
      <c r="I64" s="25">
        <f t="shared" si="0"/>
        <v>1</v>
      </c>
      <c r="J64" s="25">
        <f t="shared" si="1"/>
        <v>1</v>
      </c>
      <c r="K64" s="25">
        <f t="shared" si="2"/>
        <v>1</v>
      </c>
      <c r="L64" s="25">
        <f t="shared" si="3"/>
        <v>1</v>
      </c>
      <c r="M64" s="25">
        <f t="shared" si="4"/>
        <v>1</v>
      </c>
      <c r="N64" s="47">
        <f t="shared" si="5"/>
        <v>130</v>
      </c>
      <c r="O64" s="25">
        <f t="shared" si="6"/>
        <v>65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>
      <c r="A65" s="10">
        <v>56</v>
      </c>
      <c r="B65" s="11" t="s">
        <v>143</v>
      </c>
      <c r="C65" s="11" t="s">
        <v>144</v>
      </c>
      <c r="D65" s="47">
        <f>' MID Term 1'!D62+'MID Term 2'!D62</f>
        <v>26.4</v>
      </c>
      <c r="E65" s="47">
        <f>' MID Term 1'!H62+'MID Term 2'!E62</f>
        <v>26</v>
      </c>
      <c r="F65" s="47">
        <f>' MID Term 1'!L62+'MID Term 2'!F62</f>
        <v>28</v>
      </c>
      <c r="G65" s="47">
        <f>' MID Term 1'!P62+'MID Term 2'!J62</f>
        <v>25.599999999999998</v>
      </c>
      <c r="H65" s="47">
        <f>' MID Term 1'!Q62+'MID Term 2'!N62</f>
        <v>24</v>
      </c>
      <c r="I65" s="25">
        <f t="shared" si="0"/>
        <v>1</v>
      </c>
      <c r="J65" s="25">
        <f t="shared" si="1"/>
        <v>1</v>
      </c>
      <c r="K65" s="25">
        <f t="shared" si="2"/>
        <v>1</v>
      </c>
      <c r="L65" s="25">
        <f t="shared" si="3"/>
        <v>1</v>
      </c>
      <c r="M65" s="25">
        <f t="shared" si="4"/>
        <v>1</v>
      </c>
      <c r="N65" s="47">
        <f t="shared" si="5"/>
        <v>130</v>
      </c>
      <c r="O65" s="25">
        <f t="shared" si="6"/>
        <v>65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>
      <c r="A66" s="10">
        <v>57</v>
      </c>
      <c r="B66" s="11" t="s">
        <v>145</v>
      </c>
      <c r="C66" s="11" t="s">
        <v>146</v>
      </c>
      <c r="D66" s="47">
        <f>' MID Term 1'!D63+'MID Term 2'!D63</f>
        <v>23</v>
      </c>
      <c r="E66" s="47">
        <f>' MID Term 1'!H63+'MID Term 2'!E63</f>
        <v>26</v>
      </c>
      <c r="F66" s="47">
        <f>' MID Term 1'!L63+'MID Term 2'!F63</f>
        <v>24</v>
      </c>
      <c r="G66" s="47">
        <f>' MID Term 1'!P63+'MID Term 2'!J63</f>
        <v>22</v>
      </c>
      <c r="H66" s="47">
        <f>' MID Term 1'!Q63+'MID Term 2'!N63</f>
        <v>26</v>
      </c>
      <c r="I66" s="25">
        <f t="shared" si="0"/>
        <v>1</v>
      </c>
      <c r="J66" s="25">
        <f t="shared" si="1"/>
        <v>1</v>
      </c>
      <c r="K66" s="25">
        <f t="shared" si="2"/>
        <v>1</v>
      </c>
      <c r="L66" s="25">
        <f t="shared" si="3"/>
        <v>1</v>
      </c>
      <c r="M66" s="25">
        <f t="shared" si="4"/>
        <v>1</v>
      </c>
      <c r="N66" s="47">
        <f t="shared" si="5"/>
        <v>121</v>
      </c>
      <c r="O66" s="25">
        <f t="shared" si="6"/>
        <v>61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>
      <c r="A67" s="10">
        <v>58</v>
      </c>
      <c r="B67" s="11" t="s">
        <v>147</v>
      </c>
      <c r="C67" s="11" t="s">
        <v>148</v>
      </c>
      <c r="D67" s="47">
        <f>' MID Term 1'!D64+'MID Term 2'!D64</f>
        <v>25.599999999999998</v>
      </c>
      <c r="E67" s="47">
        <f>' MID Term 1'!H64+'MID Term 2'!E64</f>
        <v>24.733333333333334</v>
      </c>
      <c r="F67" s="47">
        <f>' MID Term 1'!L64+'MID Term 2'!F64</f>
        <v>28</v>
      </c>
      <c r="G67" s="47">
        <f>' MID Term 1'!P64+'MID Term 2'!J64</f>
        <v>23</v>
      </c>
      <c r="H67" s="47">
        <f>' MID Term 1'!Q64+'MID Term 2'!N64</f>
        <v>24.733333333333334</v>
      </c>
      <c r="I67" s="25">
        <f t="shared" si="0"/>
        <v>1</v>
      </c>
      <c r="J67" s="25">
        <f t="shared" si="1"/>
        <v>1</v>
      </c>
      <c r="K67" s="25">
        <f t="shared" si="2"/>
        <v>1</v>
      </c>
      <c r="L67" s="25">
        <f t="shared" si="3"/>
        <v>1</v>
      </c>
      <c r="M67" s="25">
        <f t="shared" si="4"/>
        <v>1</v>
      </c>
      <c r="N67" s="47">
        <f t="shared" si="5"/>
        <v>126.06666666666666</v>
      </c>
      <c r="O67" s="25">
        <f t="shared" si="6"/>
        <v>63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>
      <c r="A68" s="10">
        <v>59</v>
      </c>
      <c r="B68" s="11" t="s">
        <v>149</v>
      </c>
      <c r="C68" s="11" t="s">
        <v>150</v>
      </c>
      <c r="D68" s="47">
        <f>' MID Term 1'!D65+'MID Term 2'!D65</f>
        <v>26</v>
      </c>
      <c r="E68" s="47">
        <f>' MID Term 1'!H65+'MID Term 2'!E65</f>
        <v>26</v>
      </c>
      <c r="F68" s="47">
        <f>' MID Term 1'!L65+'MID Term 2'!F65</f>
        <v>26</v>
      </c>
      <c r="G68" s="47">
        <f>' MID Term 1'!P65+'MID Term 2'!J65</f>
        <v>26</v>
      </c>
      <c r="H68" s="47">
        <f>' MID Term 1'!Q65+'MID Term 2'!N65</f>
        <v>26</v>
      </c>
      <c r="I68" s="25">
        <f t="shared" si="0"/>
        <v>1</v>
      </c>
      <c r="J68" s="25">
        <f t="shared" si="1"/>
        <v>1</v>
      </c>
      <c r="K68" s="25">
        <f t="shared" si="2"/>
        <v>1</v>
      </c>
      <c r="L68" s="25">
        <f t="shared" si="3"/>
        <v>1</v>
      </c>
      <c r="M68" s="25">
        <f t="shared" si="4"/>
        <v>1</v>
      </c>
      <c r="N68" s="47">
        <f t="shared" si="5"/>
        <v>130</v>
      </c>
      <c r="O68" s="25">
        <f t="shared" si="6"/>
        <v>65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>
      <c r="A69" s="10">
        <v>60</v>
      </c>
      <c r="B69" s="11" t="s">
        <v>151</v>
      </c>
      <c r="C69" s="11" t="s">
        <v>152</v>
      </c>
      <c r="D69" s="47">
        <f>' MID Term 1'!D66+'MID Term 2'!D66</f>
        <v>25.599999999999998</v>
      </c>
      <c r="E69" s="47">
        <f>' MID Term 1'!H66+'MID Term 2'!E66</f>
        <v>25</v>
      </c>
      <c r="F69" s="47">
        <f>' MID Term 1'!L66+'MID Term 2'!F66</f>
        <v>26</v>
      </c>
      <c r="G69" s="47">
        <f>' MID Term 1'!P66+'MID Term 2'!J66</f>
        <v>24</v>
      </c>
      <c r="H69" s="47">
        <f>' MID Term 1'!Q66+'MID Term 2'!N66</f>
        <v>25</v>
      </c>
      <c r="I69" s="25">
        <f t="shared" si="0"/>
        <v>1</v>
      </c>
      <c r="J69" s="25">
        <f t="shared" si="1"/>
        <v>1</v>
      </c>
      <c r="K69" s="25">
        <f t="shared" si="2"/>
        <v>1</v>
      </c>
      <c r="L69" s="25">
        <f t="shared" si="3"/>
        <v>1</v>
      </c>
      <c r="M69" s="25">
        <f t="shared" si="4"/>
        <v>1</v>
      </c>
      <c r="N69" s="47">
        <f t="shared" si="5"/>
        <v>125.6</v>
      </c>
      <c r="O69" s="25">
        <f t="shared" si="6"/>
        <v>63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>
      <c r="A70" s="10">
        <v>61</v>
      </c>
      <c r="B70" s="11" t="s">
        <v>153</v>
      </c>
      <c r="C70" s="11" t="s">
        <v>154</v>
      </c>
      <c r="D70" s="47">
        <f>' MID Term 1'!D67+'MID Term 2'!D67</f>
        <v>24.4</v>
      </c>
      <c r="E70" s="47">
        <f>' MID Term 1'!H67+'MID Term 2'!E67</f>
        <v>25</v>
      </c>
      <c r="F70" s="47">
        <f>' MID Term 1'!L67+'MID Term 2'!F67</f>
        <v>23</v>
      </c>
      <c r="G70" s="47">
        <f>' MID Term 1'!P67+'MID Term 2'!J67</f>
        <v>24</v>
      </c>
      <c r="H70" s="47">
        <f>' MID Term 1'!Q67+'MID Term 2'!N67</f>
        <v>25</v>
      </c>
      <c r="I70" s="25">
        <f t="shared" si="0"/>
        <v>1</v>
      </c>
      <c r="J70" s="25">
        <f t="shared" si="1"/>
        <v>1</v>
      </c>
      <c r="K70" s="25">
        <f t="shared" si="2"/>
        <v>1</v>
      </c>
      <c r="L70" s="25">
        <f t="shared" si="3"/>
        <v>1</v>
      </c>
      <c r="M70" s="25">
        <f t="shared" si="4"/>
        <v>1</v>
      </c>
      <c r="N70" s="47">
        <f t="shared" si="5"/>
        <v>121.4</v>
      </c>
      <c r="O70" s="25">
        <f t="shared" si="6"/>
        <v>61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>
      <c r="A71" s="10">
        <v>62</v>
      </c>
      <c r="B71" s="11" t="s">
        <v>155</v>
      </c>
      <c r="C71" s="11" t="s">
        <v>156</v>
      </c>
      <c r="D71" s="47">
        <f>' MID Term 1'!D68+'MID Term 2'!D68</f>
        <v>25</v>
      </c>
      <c r="E71" s="47">
        <f>' MID Term 1'!H68+'MID Term 2'!E68</f>
        <v>23.799999999999997</v>
      </c>
      <c r="F71" s="47">
        <f>' MID Term 1'!L68+'MID Term 2'!F68</f>
        <v>25</v>
      </c>
      <c r="G71" s="47">
        <f>' MID Term 1'!P68+'MID Term 2'!J68</f>
        <v>25</v>
      </c>
      <c r="H71" s="47">
        <f>' MID Term 1'!Q68+'MID Term 2'!N68</f>
        <v>22</v>
      </c>
      <c r="I71" s="25">
        <f t="shared" si="0"/>
        <v>1</v>
      </c>
      <c r="J71" s="25">
        <f t="shared" si="1"/>
        <v>1</v>
      </c>
      <c r="K71" s="25">
        <f t="shared" si="2"/>
        <v>1</v>
      </c>
      <c r="L71" s="25">
        <f t="shared" si="3"/>
        <v>1</v>
      </c>
      <c r="M71" s="25">
        <f t="shared" si="4"/>
        <v>1</v>
      </c>
      <c r="N71" s="47">
        <f t="shared" si="5"/>
        <v>120.8</v>
      </c>
      <c r="O71" s="25">
        <f t="shared" si="6"/>
        <v>60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>
      <c r="A72" s="10">
        <v>63</v>
      </c>
      <c r="B72" s="11" t="s">
        <v>157</v>
      </c>
      <c r="C72" s="11" t="s">
        <v>158</v>
      </c>
      <c r="D72" s="47">
        <f>' MID Term 1'!D69+'MID Term 2'!D69</f>
        <v>28</v>
      </c>
      <c r="E72" s="47">
        <f>' MID Term 1'!H69+'MID Term 2'!E69</f>
        <v>27.533333333333331</v>
      </c>
      <c r="F72" s="47">
        <f>' MID Term 1'!L69+'MID Term 2'!F69</f>
        <v>28</v>
      </c>
      <c r="G72" s="47">
        <f>' MID Term 1'!P69+'MID Term 2'!J69</f>
        <v>27.6</v>
      </c>
      <c r="H72" s="47">
        <f>' MID Term 1'!Q69+'MID Term 2'!N69</f>
        <v>27</v>
      </c>
      <c r="I72" s="25">
        <f t="shared" si="0"/>
        <v>1</v>
      </c>
      <c r="J72" s="25">
        <f t="shared" si="1"/>
        <v>1</v>
      </c>
      <c r="K72" s="25">
        <f t="shared" si="2"/>
        <v>1</v>
      </c>
      <c r="L72" s="25">
        <f t="shared" si="3"/>
        <v>1</v>
      </c>
      <c r="M72" s="25">
        <f t="shared" si="4"/>
        <v>1</v>
      </c>
      <c r="N72" s="47">
        <f t="shared" si="5"/>
        <v>138.13333333333333</v>
      </c>
      <c r="O72" s="25">
        <f t="shared" si="6"/>
        <v>69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>
      <c r="A73" s="10">
        <v>64</v>
      </c>
      <c r="B73" s="11" t="s">
        <v>159</v>
      </c>
      <c r="C73" s="11" t="s">
        <v>160</v>
      </c>
      <c r="D73" s="47">
        <f>' MID Term 1'!D70+'MID Term 2'!D70</f>
        <v>27.6</v>
      </c>
      <c r="E73" s="47">
        <f>' MID Term 1'!H70+'MID Term 2'!E70</f>
        <v>27</v>
      </c>
      <c r="F73" s="47">
        <f>' MID Term 1'!L70+'MID Term 2'!F70</f>
        <v>28</v>
      </c>
      <c r="G73" s="47">
        <f>' MID Term 1'!P70+'MID Term 2'!J70</f>
        <v>26.8</v>
      </c>
      <c r="H73" s="47">
        <f>' MID Term 1'!Q70+'MID Term 2'!N70</f>
        <v>26</v>
      </c>
      <c r="I73" s="25">
        <f t="shared" si="0"/>
        <v>1</v>
      </c>
      <c r="J73" s="25">
        <f t="shared" si="1"/>
        <v>1</v>
      </c>
      <c r="K73" s="25">
        <f t="shared" si="2"/>
        <v>1</v>
      </c>
      <c r="L73" s="25">
        <f t="shared" si="3"/>
        <v>1</v>
      </c>
      <c r="M73" s="25">
        <f t="shared" si="4"/>
        <v>1</v>
      </c>
      <c r="N73" s="47">
        <f t="shared" si="5"/>
        <v>135.39999999999998</v>
      </c>
      <c r="O73" s="25">
        <f t="shared" si="6"/>
        <v>68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>
      <c r="A74" s="10">
        <v>65</v>
      </c>
      <c r="B74" s="11" t="s">
        <v>161</v>
      </c>
      <c r="C74" s="11" t="s">
        <v>162</v>
      </c>
      <c r="D74" s="47">
        <f>' MID Term 1'!D71+'MID Term 2'!D71</f>
        <v>25.599999999999998</v>
      </c>
      <c r="E74" s="47">
        <f>' MID Term 1'!H71+'MID Term 2'!E71</f>
        <v>25.666666666666671</v>
      </c>
      <c r="F74" s="47">
        <f>' MID Term 1'!L71+'MID Term 2'!F71</f>
        <v>25</v>
      </c>
      <c r="G74" s="47">
        <f>' MID Term 1'!P71+'MID Term 2'!J71</f>
        <v>24.799999999999997</v>
      </c>
      <c r="H74" s="47">
        <f>' MID Term 1'!Q71+'MID Term 2'!N71</f>
        <v>25.666666666666671</v>
      </c>
      <c r="I74" s="25">
        <f t="shared" si="0"/>
        <v>1</v>
      </c>
      <c r="J74" s="25">
        <f t="shared" si="1"/>
        <v>1</v>
      </c>
      <c r="K74" s="25">
        <f t="shared" si="2"/>
        <v>1</v>
      </c>
      <c r="L74" s="25">
        <f t="shared" si="3"/>
        <v>1</v>
      </c>
      <c r="M74" s="25">
        <f t="shared" si="4"/>
        <v>1</v>
      </c>
      <c r="N74" s="47">
        <f t="shared" si="5"/>
        <v>126.73333333333333</v>
      </c>
      <c r="O74" s="25">
        <f t="shared" si="6"/>
        <v>63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>
      <c r="A75" s="10">
        <v>66</v>
      </c>
      <c r="B75" s="11" t="s">
        <v>163</v>
      </c>
      <c r="C75" s="11" t="s">
        <v>164</v>
      </c>
      <c r="D75" s="47">
        <f>' MID Term 1'!D72+'MID Term 2'!D72</f>
        <v>24.4</v>
      </c>
      <c r="E75" s="47">
        <f>' MID Term 1'!H72+'MID Term 2'!E72</f>
        <v>24.733333333333334</v>
      </c>
      <c r="F75" s="47">
        <f>' MID Term 1'!L72+'MID Term 2'!F72</f>
        <v>22</v>
      </c>
      <c r="G75" s="47">
        <f>' MID Term 1'!P72+'MID Term 2'!J72</f>
        <v>24</v>
      </c>
      <c r="H75" s="47">
        <f>' MID Term 1'!Q72+'MID Term 2'!N72</f>
        <v>26</v>
      </c>
      <c r="I75" s="25">
        <f t="shared" si="0"/>
        <v>1</v>
      </c>
      <c r="J75" s="25">
        <f t="shared" si="1"/>
        <v>1</v>
      </c>
      <c r="K75" s="25">
        <f t="shared" si="2"/>
        <v>1</v>
      </c>
      <c r="L75" s="25">
        <f t="shared" si="3"/>
        <v>1</v>
      </c>
      <c r="M75" s="25">
        <f t="shared" si="4"/>
        <v>1</v>
      </c>
      <c r="N75" s="47">
        <f t="shared" si="5"/>
        <v>121.13333333333333</v>
      </c>
      <c r="O75" s="25">
        <f t="shared" si="6"/>
        <v>61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>
      <c r="A76" s="10">
        <v>67</v>
      </c>
      <c r="B76" s="11" t="s">
        <v>165</v>
      </c>
      <c r="C76" s="11" t="s">
        <v>166</v>
      </c>
      <c r="D76" s="47">
        <f>' MID Term 1'!D73+'MID Term 2'!D73</f>
        <v>24.4</v>
      </c>
      <c r="E76" s="47">
        <f>' MID Term 1'!H73+'MID Term 2'!E73</f>
        <v>25</v>
      </c>
      <c r="F76" s="47">
        <f>' MID Term 1'!L73+'MID Term 2'!F73</f>
        <v>21.2</v>
      </c>
      <c r="G76" s="47">
        <f>' MID Term 1'!P73+'MID Term 2'!J73</f>
        <v>25</v>
      </c>
      <c r="H76" s="47">
        <f>' MID Term 1'!Q73+'MID Term 2'!N73</f>
        <v>25</v>
      </c>
      <c r="I76" s="25">
        <f t="shared" si="0"/>
        <v>1</v>
      </c>
      <c r="J76" s="25">
        <f t="shared" si="1"/>
        <v>1</v>
      </c>
      <c r="K76" s="25">
        <f t="shared" si="2"/>
        <v>1</v>
      </c>
      <c r="L76" s="25">
        <f t="shared" si="3"/>
        <v>1</v>
      </c>
      <c r="M76" s="25">
        <f t="shared" si="4"/>
        <v>1</v>
      </c>
      <c r="N76" s="47">
        <f t="shared" si="5"/>
        <v>120.6</v>
      </c>
      <c r="O76" s="25">
        <f t="shared" si="6"/>
        <v>60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>
      <c r="A77" s="10">
        <v>68</v>
      </c>
      <c r="B77" s="11" t="s">
        <v>167</v>
      </c>
      <c r="C77" s="11" t="s">
        <v>168</v>
      </c>
      <c r="D77" s="47">
        <f>' MID Term 1'!D74+'MID Term 2'!D74</f>
        <v>28</v>
      </c>
      <c r="E77" s="47">
        <f>' MID Term 1'!H74+'MID Term 2'!E74</f>
        <v>28</v>
      </c>
      <c r="F77" s="47">
        <f>' MID Term 1'!L74+'MID Term 2'!F74</f>
        <v>25</v>
      </c>
      <c r="G77" s="47">
        <f>' MID Term 1'!P74+'MID Term 2'!J74</f>
        <v>27</v>
      </c>
      <c r="H77" s="47">
        <f>' MID Term 1'!Q74+'MID Term 2'!N74</f>
        <v>28</v>
      </c>
      <c r="I77" s="25">
        <f t="shared" si="0"/>
        <v>1</v>
      </c>
      <c r="J77" s="25">
        <f t="shared" si="1"/>
        <v>1</v>
      </c>
      <c r="K77" s="25">
        <f t="shared" si="2"/>
        <v>1</v>
      </c>
      <c r="L77" s="25">
        <f t="shared" si="3"/>
        <v>1</v>
      </c>
      <c r="M77" s="25">
        <f t="shared" si="4"/>
        <v>1</v>
      </c>
      <c r="N77" s="47">
        <f t="shared" si="5"/>
        <v>136</v>
      </c>
      <c r="O77" s="25">
        <f t="shared" si="6"/>
        <v>68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>
      <c r="A78" s="10">
        <v>69</v>
      </c>
      <c r="B78" s="11" t="s">
        <v>169</v>
      </c>
      <c r="C78" s="11" t="s">
        <v>170</v>
      </c>
      <c r="D78" s="47">
        <f>' MID Term 1'!D75+'MID Term 2'!D75</f>
        <v>23.6</v>
      </c>
      <c r="E78" s="47">
        <f>' MID Term 1'!H75+'MID Term 2'!E75</f>
        <v>25</v>
      </c>
      <c r="F78" s="47">
        <f>' MID Term 1'!L75+'MID Term 2'!F75</f>
        <v>21.200000000000003</v>
      </c>
      <c r="G78" s="47">
        <f>' MID Term 1'!P75+'MID Term 2'!J75</f>
        <v>22.8</v>
      </c>
      <c r="H78" s="47">
        <f>' MID Term 1'!Q75+'MID Term 2'!N75</f>
        <v>24</v>
      </c>
      <c r="I78" s="25">
        <f t="shared" si="0"/>
        <v>1</v>
      </c>
      <c r="J78" s="25">
        <f t="shared" si="1"/>
        <v>1</v>
      </c>
      <c r="K78" s="25">
        <f t="shared" si="2"/>
        <v>1</v>
      </c>
      <c r="L78" s="25">
        <f t="shared" si="3"/>
        <v>1</v>
      </c>
      <c r="M78" s="25">
        <f t="shared" si="4"/>
        <v>1</v>
      </c>
      <c r="N78" s="47">
        <f t="shared" si="5"/>
        <v>116.60000000000001</v>
      </c>
      <c r="O78" s="25">
        <f t="shared" si="6"/>
        <v>58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>
      <c r="A79" s="10">
        <v>70</v>
      </c>
      <c r="B79" s="11" t="s">
        <v>171</v>
      </c>
      <c r="C79" s="11" t="s">
        <v>172</v>
      </c>
      <c r="D79" s="47">
        <f>' MID Term 1'!D76+'MID Term 2'!D76</f>
        <v>25.599999999999998</v>
      </c>
      <c r="E79" s="47">
        <f>' MID Term 1'!H76+'MID Term 2'!E76</f>
        <v>25</v>
      </c>
      <c r="F79" s="47">
        <f>' MID Term 1'!L76+'MID Term 2'!F76</f>
        <v>26</v>
      </c>
      <c r="G79" s="47">
        <f>' MID Term 1'!P76+'MID Term 2'!J76</f>
        <v>24.799999999999997</v>
      </c>
      <c r="H79" s="47">
        <f>' MID Term 1'!Q76+'MID Term 2'!N76</f>
        <v>24</v>
      </c>
      <c r="I79" s="25">
        <f t="shared" si="0"/>
        <v>1</v>
      </c>
      <c r="J79" s="25">
        <f t="shared" si="1"/>
        <v>1</v>
      </c>
      <c r="K79" s="25">
        <f t="shared" si="2"/>
        <v>1</v>
      </c>
      <c r="L79" s="25">
        <f t="shared" si="3"/>
        <v>1</v>
      </c>
      <c r="M79" s="25">
        <f t="shared" si="4"/>
        <v>1</v>
      </c>
      <c r="N79" s="47">
        <f t="shared" si="5"/>
        <v>125.39999999999999</v>
      </c>
      <c r="O79" s="25">
        <f t="shared" si="6"/>
        <v>63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>
      <c r="A80" s="10">
        <v>71</v>
      </c>
      <c r="B80" s="11" t="s">
        <v>173</v>
      </c>
      <c r="C80" s="11" t="s">
        <v>174</v>
      </c>
      <c r="D80" s="47">
        <f>' MID Term 1'!D77+'MID Term 2'!D77</f>
        <v>25.599999999999998</v>
      </c>
      <c r="E80" s="47">
        <f>' MID Term 1'!H77+'MID Term 2'!E77</f>
        <v>27</v>
      </c>
      <c r="F80" s="47">
        <f>' MID Term 1'!L77+'MID Term 2'!F77</f>
        <v>23.199999999999996</v>
      </c>
      <c r="G80" s="47">
        <f>' MID Term 1'!P77+'MID Term 2'!J77</f>
        <v>24.799999999999997</v>
      </c>
      <c r="H80" s="47">
        <f>' MID Term 1'!Q77+'MID Term 2'!N77</f>
        <v>26</v>
      </c>
      <c r="I80" s="25">
        <f t="shared" si="0"/>
        <v>1</v>
      </c>
      <c r="J80" s="25">
        <f t="shared" si="1"/>
        <v>1</v>
      </c>
      <c r="K80" s="25">
        <f t="shared" si="2"/>
        <v>1</v>
      </c>
      <c r="L80" s="25">
        <f t="shared" si="3"/>
        <v>1</v>
      </c>
      <c r="M80" s="25">
        <f t="shared" si="4"/>
        <v>1</v>
      </c>
      <c r="N80" s="47">
        <f t="shared" si="5"/>
        <v>126.59999999999998</v>
      </c>
      <c r="O80" s="25">
        <f t="shared" si="6"/>
        <v>63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>
      <c r="A81" s="10">
        <v>72</v>
      </c>
      <c r="B81" s="11" t="s">
        <v>175</v>
      </c>
      <c r="C81" s="11" t="s">
        <v>176</v>
      </c>
      <c r="D81" s="47">
        <f>' MID Term 1'!D78+'MID Term 2'!D78</f>
        <v>23.6</v>
      </c>
      <c r="E81" s="47">
        <f>' MID Term 1'!H78+'MID Term 2'!E78</f>
        <v>25</v>
      </c>
      <c r="F81" s="47">
        <f>' MID Term 1'!L78+'MID Term 2'!F78</f>
        <v>21.200000000000003</v>
      </c>
      <c r="G81" s="47">
        <f>' MID Term 1'!P78+'MID Term 2'!J78</f>
        <v>22</v>
      </c>
      <c r="H81" s="47">
        <f>' MID Term 1'!Q78+'MID Term 2'!N78</f>
        <v>25</v>
      </c>
      <c r="I81" s="25">
        <f t="shared" si="0"/>
        <v>1</v>
      </c>
      <c r="J81" s="25">
        <f t="shared" si="1"/>
        <v>1</v>
      </c>
      <c r="K81" s="25">
        <f t="shared" si="2"/>
        <v>1</v>
      </c>
      <c r="L81" s="25">
        <f t="shared" si="3"/>
        <v>1</v>
      </c>
      <c r="M81" s="25">
        <f t="shared" si="4"/>
        <v>1</v>
      </c>
      <c r="N81" s="47">
        <f t="shared" si="5"/>
        <v>116.80000000000001</v>
      </c>
      <c r="O81" s="25">
        <f t="shared" si="6"/>
        <v>58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9.5" customHeight="1">
      <c r="A82" s="10">
        <v>73</v>
      </c>
      <c r="B82" s="11" t="s">
        <v>177</v>
      </c>
      <c r="C82" s="11" t="s">
        <v>178</v>
      </c>
      <c r="D82" s="47">
        <f>' MID Term 1'!D79+'MID Term 2'!D79</f>
        <v>27</v>
      </c>
      <c r="E82" s="47">
        <f>' MID Term 1'!H79+'MID Term 2'!E79</f>
        <v>27.533333333333331</v>
      </c>
      <c r="F82" s="47">
        <f>' MID Term 1'!L79+'MID Term 2'!F79</f>
        <v>27</v>
      </c>
      <c r="G82" s="47">
        <f>' MID Term 1'!P79+'MID Term 2'!J79</f>
        <v>27</v>
      </c>
      <c r="H82" s="47">
        <f>' MID Term 1'!Q79+'MID Term 2'!N79</f>
        <v>27</v>
      </c>
      <c r="I82" s="25">
        <f t="shared" si="0"/>
        <v>1</v>
      </c>
      <c r="J82" s="25">
        <f t="shared" si="1"/>
        <v>1</v>
      </c>
      <c r="K82" s="25">
        <f t="shared" si="2"/>
        <v>1</v>
      </c>
      <c r="L82" s="25">
        <f t="shared" si="3"/>
        <v>1</v>
      </c>
      <c r="M82" s="25">
        <f t="shared" si="4"/>
        <v>1</v>
      </c>
      <c r="N82" s="47">
        <f t="shared" si="5"/>
        <v>135.53333333333333</v>
      </c>
      <c r="O82" s="25">
        <f t="shared" si="6"/>
        <v>68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>
      <c r="A83" s="10">
        <v>74</v>
      </c>
      <c r="B83" s="11" t="s">
        <v>179</v>
      </c>
      <c r="C83" s="11" t="s">
        <v>180</v>
      </c>
      <c r="D83" s="47">
        <f>' MID Term 1'!D80+'MID Term 2'!D80</f>
        <v>27</v>
      </c>
      <c r="E83" s="47">
        <f>' MID Term 1'!H80+'MID Term 2'!E80</f>
        <v>23</v>
      </c>
      <c r="F83" s="47">
        <f>' MID Term 1'!L80+'MID Term 2'!F80</f>
        <v>26</v>
      </c>
      <c r="G83" s="47">
        <f>' MID Term 1'!P80+'MID Term 2'!J80</f>
        <v>27</v>
      </c>
      <c r="H83" s="47">
        <f>' MID Term 1'!Q80+'MID Term 2'!N80</f>
        <v>23</v>
      </c>
      <c r="I83" s="25">
        <f t="shared" si="0"/>
        <v>1</v>
      </c>
      <c r="J83" s="25">
        <f t="shared" si="1"/>
        <v>1</v>
      </c>
      <c r="K83" s="25">
        <f t="shared" si="2"/>
        <v>1</v>
      </c>
      <c r="L83" s="25">
        <f t="shared" si="3"/>
        <v>1</v>
      </c>
      <c r="M83" s="25">
        <f t="shared" si="4"/>
        <v>1</v>
      </c>
      <c r="N83" s="47">
        <f t="shared" si="5"/>
        <v>126</v>
      </c>
      <c r="O83" s="25">
        <f t="shared" si="6"/>
        <v>63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9.5" customHeight="1">
      <c r="A84" s="10">
        <v>75</v>
      </c>
      <c r="B84" s="11" t="s">
        <v>181</v>
      </c>
      <c r="C84" s="11" t="s">
        <v>182</v>
      </c>
      <c r="D84" s="47">
        <f>' MID Term 1'!D81+'MID Term 2'!D81</f>
        <v>28</v>
      </c>
      <c r="E84" s="47">
        <f>' MID Term 1'!H81+'MID Term 2'!E81</f>
        <v>27.533333333333331</v>
      </c>
      <c r="F84" s="47">
        <f>' MID Term 1'!L81+'MID Term 2'!F81</f>
        <v>28</v>
      </c>
      <c r="G84" s="47">
        <f>' MID Term 1'!P81+'MID Term 2'!J81</f>
        <v>27.6</v>
      </c>
      <c r="H84" s="47">
        <f>' MID Term 1'!Q81+'MID Term 2'!N81</f>
        <v>27.533333333333331</v>
      </c>
      <c r="I84" s="25">
        <f t="shared" si="0"/>
        <v>1</v>
      </c>
      <c r="J84" s="25">
        <f t="shared" si="1"/>
        <v>1</v>
      </c>
      <c r="K84" s="25">
        <f t="shared" si="2"/>
        <v>1</v>
      </c>
      <c r="L84" s="25">
        <f t="shared" si="3"/>
        <v>1</v>
      </c>
      <c r="M84" s="25">
        <f t="shared" si="4"/>
        <v>1</v>
      </c>
      <c r="N84" s="47">
        <f t="shared" si="5"/>
        <v>138.66666666666666</v>
      </c>
      <c r="O84" s="25">
        <f t="shared" si="6"/>
        <v>69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9.5" customHeight="1">
      <c r="A85" s="10">
        <v>76</v>
      </c>
      <c r="B85" s="11" t="s">
        <v>183</v>
      </c>
      <c r="C85" s="11" t="s">
        <v>184</v>
      </c>
      <c r="D85" s="47">
        <f>' MID Term 1'!D82+'MID Term 2'!D82</f>
        <v>21</v>
      </c>
      <c r="E85" s="47">
        <f>' MID Term 1'!H82+'MID Term 2'!E82</f>
        <v>28</v>
      </c>
      <c r="F85" s="47">
        <f>' MID Term 1'!L82+'MID Term 2'!F82</f>
        <v>20</v>
      </c>
      <c r="G85" s="47">
        <f>' MID Term 1'!P82+'MID Term 2'!J82</f>
        <v>21</v>
      </c>
      <c r="H85" s="47">
        <f>' MID Term 1'!Q82+'MID Term 2'!N82</f>
        <v>26</v>
      </c>
      <c r="I85" s="25">
        <f t="shared" si="0"/>
        <v>1</v>
      </c>
      <c r="J85" s="25">
        <f t="shared" si="1"/>
        <v>1</v>
      </c>
      <c r="K85" s="25">
        <f t="shared" si="2"/>
        <v>0</v>
      </c>
      <c r="L85" s="25">
        <f t="shared" si="3"/>
        <v>1</v>
      </c>
      <c r="M85" s="25">
        <f t="shared" si="4"/>
        <v>1</v>
      </c>
      <c r="N85" s="47">
        <f t="shared" si="5"/>
        <v>116</v>
      </c>
      <c r="O85" s="25">
        <f t="shared" si="6"/>
        <v>58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9.5" customHeight="1">
      <c r="A86" s="10">
        <v>77</v>
      </c>
      <c r="B86" s="11" t="s">
        <v>185</v>
      </c>
      <c r="C86" s="11" t="s">
        <v>186</v>
      </c>
      <c r="D86" s="47">
        <f>' MID Term 1'!D83+'MID Term 2'!D83</f>
        <v>25.599999999999998</v>
      </c>
      <c r="E86" s="47">
        <f>' MID Term 1'!H83+'MID Term 2'!E83</f>
        <v>26.6</v>
      </c>
      <c r="F86" s="47">
        <f>' MID Term 1'!L83+'MID Term 2'!F83</f>
        <v>22.799999999999997</v>
      </c>
      <c r="G86" s="47">
        <f>' MID Term 1'!P83+'MID Term 2'!J83</f>
        <v>24.799999999999997</v>
      </c>
      <c r="H86" s="47">
        <f>' MID Term 1'!Q83+'MID Term 2'!N83</f>
        <v>26.6</v>
      </c>
      <c r="I86" s="25">
        <f t="shared" si="0"/>
        <v>1</v>
      </c>
      <c r="J86" s="25">
        <f t="shared" si="1"/>
        <v>1</v>
      </c>
      <c r="K86" s="25">
        <f t="shared" si="2"/>
        <v>1</v>
      </c>
      <c r="L86" s="25">
        <f t="shared" si="3"/>
        <v>1</v>
      </c>
      <c r="M86" s="25">
        <f t="shared" si="4"/>
        <v>1</v>
      </c>
      <c r="N86" s="47">
        <f t="shared" si="5"/>
        <v>126.4</v>
      </c>
      <c r="O86" s="25">
        <f t="shared" si="6"/>
        <v>63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5" customHeight="1">
      <c r="A87" s="10">
        <v>78</v>
      </c>
      <c r="B87" s="11" t="s">
        <v>187</v>
      </c>
      <c r="C87" s="11" t="s">
        <v>188</v>
      </c>
      <c r="D87" s="47">
        <f>' MID Term 1'!D84+'MID Term 2'!D84</f>
        <v>25</v>
      </c>
      <c r="E87" s="47">
        <f>' MID Term 1'!H84+'MID Term 2'!E84</f>
        <v>20.06666666666667</v>
      </c>
      <c r="F87" s="47">
        <f>' MID Term 1'!L84+'MID Term 2'!F84</f>
        <v>20</v>
      </c>
      <c r="G87" s="47">
        <f>' MID Term 1'!P84+'MID Term 2'!J84</f>
        <v>28</v>
      </c>
      <c r="H87" s="47">
        <f>' MID Term 1'!Q84+'MID Term 2'!N84</f>
        <v>23</v>
      </c>
      <c r="I87" s="25">
        <f t="shared" si="0"/>
        <v>1</v>
      </c>
      <c r="J87" s="25">
        <f t="shared" si="1"/>
        <v>0</v>
      </c>
      <c r="K87" s="25">
        <f t="shared" si="2"/>
        <v>0</v>
      </c>
      <c r="L87" s="25">
        <f t="shared" si="3"/>
        <v>1</v>
      </c>
      <c r="M87" s="25">
        <f t="shared" si="4"/>
        <v>1</v>
      </c>
      <c r="N87" s="47">
        <f t="shared" si="5"/>
        <v>116.06666666666666</v>
      </c>
      <c r="O87" s="25">
        <f t="shared" si="6"/>
        <v>58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>
      <c r="A88" s="10">
        <v>79</v>
      </c>
      <c r="B88" s="11" t="s">
        <v>189</v>
      </c>
      <c r="C88" s="11" t="s">
        <v>190</v>
      </c>
      <c r="D88" s="47">
        <f>' MID Term 1'!D85+'MID Term 2'!D85</f>
        <v>28</v>
      </c>
      <c r="E88" s="47">
        <f>' MID Term 1'!H85+'MID Term 2'!E85</f>
        <v>28</v>
      </c>
      <c r="F88" s="47">
        <f>' MID Term 1'!L85+'MID Term 2'!F85</f>
        <v>28</v>
      </c>
      <c r="G88" s="47">
        <f>' MID Term 1'!P85+'MID Term 2'!J85</f>
        <v>27</v>
      </c>
      <c r="H88" s="47">
        <f>' MID Term 1'!Q85+'MID Term 2'!N85</f>
        <v>28</v>
      </c>
      <c r="I88" s="25">
        <f t="shared" si="0"/>
        <v>1</v>
      </c>
      <c r="J88" s="25">
        <f t="shared" si="1"/>
        <v>1</v>
      </c>
      <c r="K88" s="25">
        <f t="shared" si="2"/>
        <v>1</v>
      </c>
      <c r="L88" s="25">
        <f t="shared" si="3"/>
        <v>1</v>
      </c>
      <c r="M88" s="25">
        <f t="shared" si="4"/>
        <v>1</v>
      </c>
      <c r="N88" s="47">
        <f t="shared" si="5"/>
        <v>139</v>
      </c>
      <c r="O88" s="25">
        <f t="shared" si="6"/>
        <v>70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>
      <c r="A89" s="10">
        <v>80</v>
      </c>
      <c r="B89" s="11" t="s">
        <v>191</v>
      </c>
      <c r="C89" s="11" t="s">
        <v>192</v>
      </c>
      <c r="D89" s="47">
        <f>' MID Term 1'!D86+'MID Term 2'!D86</f>
        <v>23.6</v>
      </c>
      <c r="E89" s="47">
        <f>' MID Term 1'!H86+'MID Term 2'!E86</f>
        <v>22</v>
      </c>
      <c r="F89" s="47">
        <f>' MID Term 1'!L86+'MID Term 2'!F86</f>
        <v>19</v>
      </c>
      <c r="G89" s="47">
        <f>' MID Term 1'!P86+'MID Term 2'!J86</f>
        <v>27</v>
      </c>
      <c r="H89" s="47">
        <f>' MID Term 1'!Q86+'MID Term 2'!N86</f>
        <v>24</v>
      </c>
      <c r="I89" s="25">
        <f t="shared" si="0"/>
        <v>1</v>
      </c>
      <c r="J89" s="25">
        <f t="shared" si="1"/>
        <v>1</v>
      </c>
      <c r="K89" s="25">
        <f t="shared" si="2"/>
        <v>0</v>
      </c>
      <c r="L89" s="25">
        <f t="shared" si="3"/>
        <v>1</v>
      </c>
      <c r="M89" s="25">
        <f t="shared" si="4"/>
        <v>1</v>
      </c>
      <c r="N89" s="47">
        <f t="shared" si="5"/>
        <v>115.6</v>
      </c>
      <c r="O89" s="25">
        <f t="shared" si="6"/>
        <v>58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>
      <c r="A90" s="10">
        <v>81</v>
      </c>
      <c r="B90" s="11" t="s">
        <v>193</v>
      </c>
      <c r="C90" s="11" t="s">
        <v>194</v>
      </c>
      <c r="D90" s="47">
        <f>' MID Term 1'!D87+'MID Term 2'!D87</f>
        <v>25.599999999999998</v>
      </c>
      <c r="E90" s="47">
        <f>' MID Term 1'!H87+'MID Term 2'!E87</f>
        <v>28.466666666666669</v>
      </c>
      <c r="F90" s="47">
        <f>' MID Term 1'!L87+'MID Term 2'!F87</f>
        <v>23</v>
      </c>
      <c r="G90" s="47">
        <f>' MID Term 1'!P87+'MID Term 2'!J87</f>
        <v>23</v>
      </c>
      <c r="H90" s="47">
        <f>' MID Term 1'!Q87+'MID Term 2'!N87</f>
        <v>26</v>
      </c>
      <c r="I90" s="25">
        <f t="shared" si="0"/>
        <v>1</v>
      </c>
      <c r="J90" s="25">
        <f t="shared" si="1"/>
        <v>1</v>
      </c>
      <c r="K90" s="25">
        <f t="shared" si="2"/>
        <v>1</v>
      </c>
      <c r="L90" s="25">
        <f t="shared" si="3"/>
        <v>1</v>
      </c>
      <c r="M90" s="25">
        <f t="shared" si="4"/>
        <v>1</v>
      </c>
      <c r="N90" s="47">
        <f t="shared" si="5"/>
        <v>126.06666666666666</v>
      </c>
      <c r="O90" s="25">
        <f t="shared" si="6"/>
        <v>63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5" customHeight="1">
      <c r="A91" s="10">
        <v>82</v>
      </c>
      <c r="B91" s="11" t="s">
        <v>195</v>
      </c>
      <c r="C91" s="11" t="s">
        <v>196</v>
      </c>
      <c r="D91" s="47">
        <f>' MID Term 1'!D88+'MID Term 2'!D88</f>
        <v>25.599999999999998</v>
      </c>
      <c r="E91" s="47">
        <f>' MID Term 1'!H88+'MID Term 2'!E88</f>
        <v>26.6</v>
      </c>
      <c r="F91" s="47">
        <f>' MID Term 1'!L88+'MID Term 2'!F88</f>
        <v>22.799999999999997</v>
      </c>
      <c r="G91" s="47">
        <f>' MID Term 1'!P88+'MID Term 2'!J88</f>
        <v>24.799999999999997</v>
      </c>
      <c r="H91" s="47">
        <f>' MID Term 1'!Q88+'MID Term 2'!N88</f>
        <v>26.6</v>
      </c>
      <c r="I91" s="25">
        <f t="shared" si="0"/>
        <v>1</v>
      </c>
      <c r="J91" s="25">
        <f t="shared" si="1"/>
        <v>1</v>
      </c>
      <c r="K91" s="25">
        <f t="shared" si="2"/>
        <v>1</v>
      </c>
      <c r="L91" s="25">
        <f t="shared" si="3"/>
        <v>1</v>
      </c>
      <c r="M91" s="25">
        <f t="shared" si="4"/>
        <v>1</v>
      </c>
      <c r="N91" s="47">
        <f t="shared" si="5"/>
        <v>126.4</v>
      </c>
      <c r="O91" s="25">
        <f t="shared" si="6"/>
        <v>63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>
      <c r="A92" s="10">
        <v>83</v>
      </c>
      <c r="B92" s="11" t="s">
        <v>197</v>
      </c>
      <c r="C92" s="11" t="s">
        <v>198</v>
      </c>
      <c r="D92" s="47">
        <f>' MID Term 1'!D89+'MID Term 2'!D89</f>
        <v>27</v>
      </c>
      <c r="E92" s="47">
        <f>' MID Term 1'!H89+'MID Term 2'!E89</f>
        <v>28</v>
      </c>
      <c r="F92" s="47">
        <f>' MID Term 1'!L89+'MID Term 2'!F89</f>
        <v>28</v>
      </c>
      <c r="G92" s="47">
        <f>' MID Term 1'!P89+'MID Term 2'!J89</f>
        <v>27</v>
      </c>
      <c r="H92" s="47">
        <f>' MID Term 1'!Q89+'MID Term 2'!N89</f>
        <v>26</v>
      </c>
      <c r="I92" s="25">
        <f t="shared" si="0"/>
        <v>1</v>
      </c>
      <c r="J92" s="25">
        <f t="shared" si="1"/>
        <v>1</v>
      </c>
      <c r="K92" s="25">
        <f t="shared" si="2"/>
        <v>1</v>
      </c>
      <c r="L92" s="25">
        <f t="shared" si="3"/>
        <v>1</v>
      </c>
      <c r="M92" s="25">
        <f t="shared" si="4"/>
        <v>1</v>
      </c>
      <c r="N92" s="47">
        <f t="shared" si="5"/>
        <v>136</v>
      </c>
      <c r="O92" s="25">
        <f t="shared" si="6"/>
        <v>68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>
      <c r="A93" s="10">
        <v>84</v>
      </c>
      <c r="B93" s="11" t="s">
        <v>199</v>
      </c>
      <c r="C93" s="11" t="s">
        <v>200</v>
      </c>
      <c r="D93" s="47">
        <f>' MID Term 1'!D90+'MID Term 2'!D90</f>
        <v>24.4</v>
      </c>
      <c r="E93" s="47">
        <f>' MID Term 1'!H90+'MID Term 2'!E90</f>
        <v>26</v>
      </c>
      <c r="F93" s="47">
        <f>' MID Term 1'!L90+'MID Term 2'!F90</f>
        <v>22</v>
      </c>
      <c r="G93" s="47">
        <f>' MID Term 1'!P90+'MID Term 2'!J90</f>
        <v>24</v>
      </c>
      <c r="H93" s="47">
        <f>' MID Term 1'!Q90+'MID Term 2'!N90</f>
        <v>25</v>
      </c>
      <c r="I93" s="25">
        <f t="shared" si="0"/>
        <v>1</v>
      </c>
      <c r="J93" s="25">
        <f t="shared" si="1"/>
        <v>1</v>
      </c>
      <c r="K93" s="25">
        <f t="shared" si="2"/>
        <v>1</v>
      </c>
      <c r="L93" s="25">
        <f t="shared" si="3"/>
        <v>1</v>
      </c>
      <c r="M93" s="25">
        <f t="shared" si="4"/>
        <v>1</v>
      </c>
      <c r="N93" s="47">
        <f t="shared" si="5"/>
        <v>121.4</v>
      </c>
      <c r="O93" s="25">
        <f t="shared" si="6"/>
        <v>61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>
      <c r="A94" s="10">
        <v>85</v>
      </c>
      <c r="B94" s="11" t="s">
        <v>201</v>
      </c>
      <c r="C94" s="11" t="s">
        <v>202</v>
      </c>
      <c r="D94" s="47">
        <f>' MID Term 1'!D91+'MID Term 2'!D91</f>
        <v>27.6</v>
      </c>
      <c r="E94" s="47">
        <f>' MID Term 1'!H91+'MID Term 2'!E91</f>
        <v>27</v>
      </c>
      <c r="F94" s="47">
        <f>' MID Term 1'!L91+'MID Term 2'!F91</f>
        <v>27</v>
      </c>
      <c r="G94" s="47">
        <f>' MID Term 1'!P91+'MID Term 2'!J91</f>
        <v>26.8</v>
      </c>
      <c r="H94" s="47">
        <f>' MID Term 1'!Q91+'MID Term 2'!N91</f>
        <v>27</v>
      </c>
      <c r="I94" s="25">
        <f t="shared" si="0"/>
        <v>1</v>
      </c>
      <c r="J94" s="25">
        <f t="shared" si="1"/>
        <v>1</v>
      </c>
      <c r="K94" s="25">
        <f t="shared" si="2"/>
        <v>1</v>
      </c>
      <c r="L94" s="25">
        <f t="shared" si="3"/>
        <v>1</v>
      </c>
      <c r="M94" s="25">
        <f t="shared" si="4"/>
        <v>1</v>
      </c>
      <c r="N94" s="47">
        <f t="shared" si="5"/>
        <v>135.39999999999998</v>
      </c>
      <c r="O94" s="25">
        <f t="shared" si="6"/>
        <v>68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>
      <c r="A95" s="10">
        <v>86</v>
      </c>
      <c r="B95" s="11" t="s">
        <v>203</v>
      </c>
      <c r="C95" s="11" t="s">
        <v>204</v>
      </c>
      <c r="D95" s="47">
        <f>' MID Term 1'!D92+'MID Term 2'!D92</f>
        <v>23.6</v>
      </c>
      <c r="E95" s="47">
        <f>' MID Term 1'!H92+'MID Term 2'!E92</f>
        <v>25</v>
      </c>
      <c r="F95" s="47">
        <f>' MID Term 1'!L92+'MID Term 2'!F92</f>
        <v>21.200000000000003</v>
      </c>
      <c r="G95" s="47">
        <f>' MID Term 1'!P92+'MID Term 2'!J92</f>
        <v>22.8</v>
      </c>
      <c r="H95" s="47">
        <f>' MID Term 1'!Q92+'MID Term 2'!N92</f>
        <v>24</v>
      </c>
      <c r="I95" s="25">
        <f t="shared" si="0"/>
        <v>1</v>
      </c>
      <c r="J95" s="25">
        <f t="shared" si="1"/>
        <v>1</v>
      </c>
      <c r="K95" s="25">
        <f t="shared" si="2"/>
        <v>1</v>
      </c>
      <c r="L95" s="25">
        <f t="shared" si="3"/>
        <v>1</v>
      </c>
      <c r="M95" s="25">
        <f t="shared" si="4"/>
        <v>1</v>
      </c>
      <c r="N95" s="47">
        <f t="shared" si="5"/>
        <v>116.60000000000001</v>
      </c>
      <c r="O95" s="25">
        <f t="shared" si="6"/>
        <v>58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>
      <c r="A96" s="10">
        <v>87</v>
      </c>
      <c r="B96" s="11" t="s">
        <v>205</v>
      </c>
      <c r="C96" s="11" t="s">
        <v>206</v>
      </c>
      <c r="D96" s="47">
        <f>' MID Term 1'!D93+'MID Term 2'!D93</f>
        <v>23.6</v>
      </c>
      <c r="E96" s="47">
        <f>' MID Term 1'!H93+'MID Term 2'!E93</f>
        <v>25</v>
      </c>
      <c r="F96" s="47">
        <f>' MID Term 1'!L93+'MID Term 2'!F93</f>
        <v>19.8</v>
      </c>
      <c r="G96" s="47">
        <f>' MID Term 1'!P93+'MID Term 2'!J93</f>
        <v>22.8</v>
      </c>
      <c r="H96" s="47">
        <f>' MID Term 1'!Q93+'MID Term 2'!N93</f>
        <v>25</v>
      </c>
      <c r="I96" s="25">
        <f t="shared" si="0"/>
        <v>1</v>
      </c>
      <c r="J96" s="25">
        <f t="shared" si="1"/>
        <v>1</v>
      </c>
      <c r="K96" s="25">
        <f t="shared" si="2"/>
        <v>0</v>
      </c>
      <c r="L96" s="25">
        <f t="shared" si="3"/>
        <v>1</v>
      </c>
      <c r="M96" s="25">
        <f t="shared" si="4"/>
        <v>1</v>
      </c>
      <c r="N96" s="47">
        <f t="shared" si="5"/>
        <v>116.2</v>
      </c>
      <c r="O96" s="25">
        <f t="shared" si="6"/>
        <v>58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>
      <c r="A97" s="10">
        <v>88</v>
      </c>
      <c r="B97" s="11" t="s">
        <v>207</v>
      </c>
      <c r="C97" s="11" t="s">
        <v>208</v>
      </c>
      <c r="D97" s="47">
        <f>' MID Term 1'!D94+'MID Term 2'!D94</f>
        <v>25.599999999999998</v>
      </c>
      <c r="E97" s="47">
        <f>' MID Term 1'!H94+'MID Term 2'!E94</f>
        <v>24</v>
      </c>
      <c r="F97" s="47">
        <f>' MID Term 1'!L94+'MID Term 2'!F94</f>
        <v>28</v>
      </c>
      <c r="G97" s="47">
        <f>' MID Term 1'!P94+'MID Term 2'!J94</f>
        <v>24</v>
      </c>
      <c r="H97" s="47">
        <f>' MID Term 1'!Q94+'MID Term 2'!N94</f>
        <v>24</v>
      </c>
      <c r="I97" s="25">
        <f t="shared" si="0"/>
        <v>1</v>
      </c>
      <c r="J97" s="25">
        <f t="shared" si="1"/>
        <v>1</v>
      </c>
      <c r="K97" s="25">
        <f t="shared" si="2"/>
        <v>1</v>
      </c>
      <c r="L97" s="25">
        <f t="shared" si="3"/>
        <v>1</v>
      </c>
      <c r="M97" s="25">
        <f t="shared" si="4"/>
        <v>1</v>
      </c>
      <c r="N97" s="47">
        <f t="shared" si="5"/>
        <v>125.6</v>
      </c>
      <c r="O97" s="25">
        <f t="shared" si="6"/>
        <v>63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>
      <c r="A98" s="10">
        <v>89</v>
      </c>
      <c r="B98" s="11" t="s">
        <v>209</v>
      </c>
      <c r="C98" s="11" t="s">
        <v>210</v>
      </c>
      <c r="D98" s="47">
        <f>' MID Term 1'!D95+'MID Term 2'!D95</f>
        <v>25.599999999999998</v>
      </c>
      <c r="E98" s="47">
        <f>' MID Term 1'!H95+'MID Term 2'!E95</f>
        <v>25.666666666666671</v>
      </c>
      <c r="F98" s="47">
        <f>' MID Term 1'!L95+'MID Term 2'!F95</f>
        <v>26</v>
      </c>
      <c r="G98" s="47">
        <f>' MID Term 1'!P95+'MID Term 2'!J95</f>
        <v>24</v>
      </c>
      <c r="H98" s="47">
        <f>' MID Term 1'!Q95+'MID Term 2'!N95</f>
        <v>25</v>
      </c>
      <c r="I98" s="25">
        <f t="shared" si="0"/>
        <v>1</v>
      </c>
      <c r="J98" s="25">
        <f t="shared" si="1"/>
        <v>1</v>
      </c>
      <c r="K98" s="25">
        <f t="shared" si="2"/>
        <v>1</v>
      </c>
      <c r="L98" s="25">
        <f t="shared" si="3"/>
        <v>1</v>
      </c>
      <c r="M98" s="25">
        <f t="shared" si="4"/>
        <v>1</v>
      </c>
      <c r="N98" s="47">
        <f t="shared" si="5"/>
        <v>126.26666666666667</v>
      </c>
      <c r="O98" s="25">
        <f t="shared" si="6"/>
        <v>63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>
      <c r="A99" s="10">
        <v>90</v>
      </c>
      <c r="B99" s="11" t="s">
        <v>211</v>
      </c>
      <c r="C99" s="11" t="s">
        <v>212</v>
      </c>
      <c r="D99" s="47">
        <f>' MID Term 1'!D96+'MID Term 2'!D96</f>
        <v>27</v>
      </c>
      <c r="E99" s="47">
        <f>' MID Term 1'!H96+'MID Term 2'!E96</f>
        <v>26.6</v>
      </c>
      <c r="F99" s="47">
        <f>' MID Term 1'!L96+'MID Term 2'!F96</f>
        <v>22.2</v>
      </c>
      <c r="G99" s="47">
        <f>' MID Term 1'!P96+'MID Term 2'!J96</f>
        <v>27</v>
      </c>
      <c r="H99" s="47">
        <f>' MID Term 1'!Q96+'MID Term 2'!N96</f>
        <v>26.6</v>
      </c>
      <c r="I99" s="25">
        <f t="shared" si="0"/>
        <v>1</v>
      </c>
      <c r="J99" s="25">
        <f t="shared" si="1"/>
        <v>1</v>
      </c>
      <c r="K99" s="25">
        <f t="shared" si="2"/>
        <v>1</v>
      </c>
      <c r="L99" s="25">
        <f t="shared" si="3"/>
        <v>1</v>
      </c>
      <c r="M99" s="25">
        <f t="shared" si="4"/>
        <v>1</v>
      </c>
      <c r="N99" s="47">
        <f t="shared" si="5"/>
        <v>129.4</v>
      </c>
      <c r="O99" s="25">
        <f t="shared" si="6"/>
        <v>65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>
      <c r="A100" s="10">
        <v>91</v>
      </c>
      <c r="B100" s="11" t="s">
        <v>213</v>
      </c>
      <c r="C100" s="11" t="s">
        <v>214</v>
      </c>
      <c r="D100" s="47">
        <f>' MID Term 1'!D97+'MID Term 2'!D97</f>
        <v>23.6</v>
      </c>
      <c r="E100" s="47">
        <f>' MID Term 1'!H97+'MID Term 2'!E97</f>
        <v>22</v>
      </c>
      <c r="F100" s="47">
        <f>' MID Term 1'!L97+'MID Term 2'!F97</f>
        <v>25</v>
      </c>
      <c r="G100" s="47">
        <f>' MID Term 1'!P97+'MID Term 2'!J97</f>
        <v>22.8</v>
      </c>
      <c r="H100" s="47">
        <f>' MID Term 1'!Q97+'MID Term 2'!N97</f>
        <v>22</v>
      </c>
      <c r="I100" s="25">
        <f t="shared" si="0"/>
        <v>1</v>
      </c>
      <c r="J100" s="25">
        <f t="shared" si="1"/>
        <v>1</v>
      </c>
      <c r="K100" s="25">
        <f t="shared" si="2"/>
        <v>1</v>
      </c>
      <c r="L100" s="25">
        <f t="shared" si="3"/>
        <v>1</v>
      </c>
      <c r="M100" s="25">
        <f t="shared" si="4"/>
        <v>1</v>
      </c>
      <c r="N100" s="47">
        <f t="shared" si="5"/>
        <v>115.39999999999999</v>
      </c>
      <c r="O100" s="25">
        <f t="shared" si="6"/>
        <v>58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>
      <c r="A101" s="10">
        <v>92</v>
      </c>
      <c r="B101" s="11" t="s">
        <v>215</v>
      </c>
      <c r="C101" s="11" t="s">
        <v>216</v>
      </c>
      <c r="D101" s="47">
        <f>' MID Term 1'!D98+'MID Term 2'!D98</f>
        <v>26.4</v>
      </c>
      <c r="E101" s="47">
        <f>' MID Term 1'!H98+'MID Term 2'!E98</f>
        <v>28.466666666666669</v>
      </c>
      <c r="F101" s="47">
        <f>' MID Term 1'!L98+'MID Term 2'!F98</f>
        <v>23</v>
      </c>
      <c r="G101" s="47">
        <f>' MID Term 1'!P98+'MID Term 2'!J98</f>
        <v>25.599999999999998</v>
      </c>
      <c r="H101" s="47">
        <f>' MID Term 1'!Q98+'MID Term 2'!N98</f>
        <v>26</v>
      </c>
      <c r="I101" s="25">
        <f t="shared" si="0"/>
        <v>1</v>
      </c>
      <c r="J101" s="25">
        <f t="shared" si="1"/>
        <v>1</v>
      </c>
      <c r="K101" s="25">
        <f t="shared" si="2"/>
        <v>1</v>
      </c>
      <c r="L101" s="25">
        <f t="shared" si="3"/>
        <v>1</v>
      </c>
      <c r="M101" s="25">
        <f t="shared" si="4"/>
        <v>1</v>
      </c>
      <c r="N101" s="47">
        <f t="shared" si="5"/>
        <v>129.46666666666667</v>
      </c>
      <c r="O101" s="25">
        <f t="shared" si="6"/>
        <v>65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>
      <c r="A102" s="10">
        <v>93</v>
      </c>
      <c r="B102" s="11" t="s">
        <v>217</v>
      </c>
      <c r="C102" s="11" t="s">
        <v>218</v>
      </c>
      <c r="D102" s="47">
        <f>' MID Term 1'!D99+'MID Term 2'!D99</f>
        <v>28</v>
      </c>
      <c r="E102" s="47">
        <f>' MID Term 1'!H99+'MID Term 2'!E99</f>
        <v>28.466666666666669</v>
      </c>
      <c r="F102" s="47">
        <f>' MID Term 1'!L99+'MID Term 2'!F99</f>
        <v>28</v>
      </c>
      <c r="G102" s="47">
        <f>' MID Term 1'!P99+'MID Term 2'!J99</f>
        <v>27.6</v>
      </c>
      <c r="H102" s="47">
        <f>' MID Term 1'!Q99+'MID Term 2'!N99</f>
        <v>27</v>
      </c>
      <c r="I102" s="25">
        <f t="shared" si="0"/>
        <v>1</v>
      </c>
      <c r="J102" s="25">
        <f t="shared" si="1"/>
        <v>1</v>
      </c>
      <c r="K102" s="25">
        <f t="shared" si="2"/>
        <v>1</v>
      </c>
      <c r="L102" s="25">
        <f t="shared" si="3"/>
        <v>1</v>
      </c>
      <c r="M102" s="25">
        <f t="shared" si="4"/>
        <v>1</v>
      </c>
      <c r="N102" s="47">
        <f t="shared" si="5"/>
        <v>139.06666666666666</v>
      </c>
      <c r="O102" s="25">
        <f t="shared" si="6"/>
        <v>70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>
      <c r="A103" s="10">
        <v>94</v>
      </c>
      <c r="B103" s="11" t="s">
        <v>219</v>
      </c>
      <c r="C103" s="11" t="s">
        <v>220</v>
      </c>
      <c r="D103" s="47">
        <f>' MID Term 1'!D100+'MID Term 2'!D100</f>
        <v>25.599999999999998</v>
      </c>
      <c r="E103" s="47">
        <f>' MID Term 1'!H100+'MID Term 2'!E100</f>
        <v>25.666666666666671</v>
      </c>
      <c r="F103" s="47">
        <f>' MID Term 1'!L100+'MID Term 2'!F100</f>
        <v>25</v>
      </c>
      <c r="G103" s="47">
        <f>' MID Term 1'!P100+'MID Term 2'!J100</f>
        <v>24.799999999999997</v>
      </c>
      <c r="H103" s="47">
        <f>' MID Term 1'!Q100+'MID Term 2'!N100</f>
        <v>25.666666666666671</v>
      </c>
      <c r="I103" s="25">
        <f t="shared" si="0"/>
        <v>1</v>
      </c>
      <c r="J103" s="25">
        <f t="shared" si="1"/>
        <v>1</v>
      </c>
      <c r="K103" s="25">
        <f t="shared" si="2"/>
        <v>1</v>
      </c>
      <c r="L103" s="25">
        <f t="shared" si="3"/>
        <v>1</v>
      </c>
      <c r="M103" s="25">
        <f t="shared" si="4"/>
        <v>1</v>
      </c>
      <c r="N103" s="47">
        <f t="shared" si="5"/>
        <v>126.73333333333333</v>
      </c>
      <c r="O103" s="25">
        <f t="shared" si="6"/>
        <v>63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>
      <c r="A104" s="10">
        <v>95</v>
      </c>
      <c r="B104" s="11" t="s">
        <v>221</v>
      </c>
      <c r="C104" s="11" t="s">
        <v>222</v>
      </c>
      <c r="D104" s="47">
        <f>' MID Term 1'!D101+'MID Term 2'!D101</f>
        <v>25.599999999999998</v>
      </c>
      <c r="E104" s="47">
        <f>' MID Term 1'!H101+'MID Term 2'!E101</f>
        <v>27.533333333333331</v>
      </c>
      <c r="F104" s="47">
        <f>' MID Term 1'!L101+'MID Term 2'!F101</f>
        <v>21</v>
      </c>
      <c r="G104" s="47">
        <f>' MID Term 1'!P101+'MID Term 2'!J101</f>
        <v>24.799999999999997</v>
      </c>
      <c r="H104" s="47">
        <f>' MID Term 1'!Q101+'MID Term 2'!N101</f>
        <v>27</v>
      </c>
      <c r="I104" s="25">
        <f t="shared" si="0"/>
        <v>1</v>
      </c>
      <c r="J104" s="25">
        <f t="shared" si="1"/>
        <v>1</v>
      </c>
      <c r="K104" s="25">
        <f t="shared" si="2"/>
        <v>1</v>
      </c>
      <c r="L104" s="25">
        <f t="shared" si="3"/>
        <v>1</v>
      </c>
      <c r="M104" s="25">
        <f t="shared" si="4"/>
        <v>1</v>
      </c>
      <c r="N104" s="47">
        <f t="shared" si="5"/>
        <v>125.93333333333332</v>
      </c>
      <c r="O104" s="25">
        <f t="shared" si="6"/>
        <v>63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>
      <c r="A105" s="10">
        <v>96</v>
      </c>
      <c r="B105" s="11" t="s">
        <v>223</v>
      </c>
      <c r="C105" s="11" t="s">
        <v>224</v>
      </c>
      <c r="D105" s="47">
        <f>' MID Term 1'!D102+'MID Term 2'!D102</f>
        <v>27</v>
      </c>
      <c r="E105" s="47">
        <f>' MID Term 1'!H102+'MID Term 2'!E102</f>
        <v>26.6</v>
      </c>
      <c r="F105" s="47">
        <f>' MID Term 1'!L102+'MID Term 2'!F102</f>
        <v>22.2</v>
      </c>
      <c r="G105" s="47">
        <f>' MID Term 1'!P102+'MID Term 2'!J102</f>
        <v>27</v>
      </c>
      <c r="H105" s="47">
        <f>' MID Term 1'!Q102+'MID Term 2'!N102</f>
        <v>26.6</v>
      </c>
      <c r="I105" s="25">
        <f t="shared" si="0"/>
        <v>1</v>
      </c>
      <c r="J105" s="25">
        <f t="shared" si="1"/>
        <v>1</v>
      </c>
      <c r="K105" s="25">
        <f t="shared" si="2"/>
        <v>1</v>
      </c>
      <c r="L105" s="25">
        <f t="shared" si="3"/>
        <v>1</v>
      </c>
      <c r="M105" s="25">
        <f t="shared" si="4"/>
        <v>1</v>
      </c>
      <c r="N105" s="47">
        <f t="shared" si="5"/>
        <v>129.4</v>
      </c>
      <c r="O105" s="25">
        <f t="shared" si="6"/>
        <v>65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>
      <c r="A106" s="10">
        <v>97</v>
      </c>
      <c r="B106" s="11" t="s">
        <v>225</v>
      </c>
      <c r="C106" s="11" t="s">
        <v>226</v>
      </c>
      <c r="D106" s="47">
        <f>' MID Term 1'!D103+'MID Term 2'!D103</f>
        <v>26.4</v>
      </c>
      <c r="E106" s="47">
        <f>' MID Term 1'!H103+'MID Term 2'!E103</f>
        <v>26.6</v>
      </c>
      <c r="F106" s="47">
        <f>' MID Term 1'!L103+'MID Term 2'!F103</f>
        <v>25</v>
      </c>
      <c r="G106" s="47">
        <f>' MID Term 1'!P103+'MID Term 2'!J103</f>
        <v>25.599999999999998</v>
      </c>
      <c r="H106" s="47">
        <f>' MID Term 1'!Q103+'MID Term 2'!N103</f>
        <v>26.6</v>
      </c>
      <c r="I106" s="25">
        <f t="shared" si="0"/>
        <v>1</v>
      </c>
      <c r="J106" s="25">
        <f t="shared" si="1"/>
        <v>1</v>
      </c>
      <c r="K106" s="25">
        <f t="shared" si="2"/>
        <v>1</v>
      </c>
      <c r="L106" s="25">
        <f t="shared" si="3"/>
        <v>1</v>
      </c>
      <c r="M106" s="25">
        <f t="shared" si="4"/>
        <v>1</v>
      </c>
      <c r="N106" s="47">
        <f t="shared" si="5"/>
        <v>130.19999999999999</v>
      </c>
      <c r="O106" s="25">
        <f t="shared" si="6"/>
        <v>65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>
      <c r="A107" s="10">
        <v>98</v>
      </c>
      <c r="B107" s="11" t="s">
        <v>227</v>
      </c>
      <c r="C107" s="11" t="s">
        <v>228</v>
      </c>
      <c r="D107" s="47">
        <f>' MID Term 1'!D104+'MID Term 2'!D104</f>
        <v>27</v>
      </c>
      <c r="E107" s="47">
        <f>' MID Term 1'!H104+'MID Term 2'!E104</f>
        <v>25</v>
      </c>
      <c r="F107" s="47">
        <f>' MID Term 1'!L104+'MID Term 2'!F104</f>
        <v>26</v>
      </c>
      <c r="G107" s="47">
        <f>' MID Term 1'!P104+'MID Term 2'!J104</f>
        <v>28</v>
      </c>
      <c r="H107" s="47">
        <f>' MID Term 1'!Q104+'MID Term 2'!N104</f>
        <v>24</v>
      </c>
      <c r="I107" s="25">
        <f t="shared" si="0"/>
        <v>1</v>
      </c>
      <c r="J107" s="25">
        <f t="shared" si="1"/>
        <v>1</v>
      </c>
      <c r="K107" s="25">
        <f t="shared" si="2"/>
        <v>1</v>
      </c>
      <c r="L107" s="25">
        <f t="shared" si="3"/>
        <v>1</v>
      </c>
      <c r="M107" s="25">
        <f t="shared" si="4"/>
        <v>1</v>
      </c>
      <c r="N107" s="47">
        <f t="shared" si="5"/>
        <v>130</v>
      </c>
      <c r="O107" s="25">
        <f t="shared" si="6"/>
        <v>65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>
      <c r="A108" s="10">
        <v>99</v>
      </c>
      <c r="B108" s="11" t="s">
        <v>229</v>
      </c>
      <c r="C108" s="11" t="s">
        <v>230</v>
      </c>
      <c r="D108" s="47">
        <f>' MID Term 1'!D105+'MID Term 2'!D105</f>
        <v>27</v>
      </c>
      <c r="E108" s="47">
        <f>' MID Term 1'!H105+'MID Term 2'!E105</f>
        <v>23</v>
      </c>
      <c r="F108" s="47">
        <f>' MID Term 1'!L105+'MID Term 2'!F105</f>
        <v>26</v>
      </c>
      <c r="G108" s="47">
        <f>' MID Term 1'!P105+'MID Term 2'!J105</f>
        <v>27</v>
      </c>
      <c r="H108" s="47">
        <f>' MID Term 1'!Q105+'MID Term 2'!N105</f>
        <v>23</v>
      </c>
      <c r="I108" s="25">
        <f t="shared" si="0"/>
        <v>1</v>
      </c>
      <c r="J108" s="25">
        <f t="shared" si="1"/>
        <v>1</v>
      </c>
      <c r="K108" s="25">
        <f t="shared" si="2"/>
        <v>1</v>
      </c>
      <c r="L108" s="25">
        <f t="shared" si="3"/>
        <v>1</v>
      </c>
      <c r="M108" s="25">
        <f t="shared" si="4"/>
        <v>1</v>
      </c>
      <c r="N108" s="47">
        <f t="shared" si="5"/>
        <v>126</v>
      </c>
      <c r="O108" s="25">
        <f t="shared" si="6"/>
        <v>63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>
      <c r="A109" s="10">
        <v>100</v>
      </c>
      <c r="B109" s="11" t="s">
        <v>231</v>
      </c>
      <c r="C109" s="11" t="s">
        <v>232</v>
      </c>
      <c r="D109" s="47">
        <f>' MID Term 1'!D106+'MID Term 2'!D106</f>
        <v>25</v>
      </c>
      <c r="E109" s="47">
        <f>' MID Term 1'!H106+'MID Term 2'!E106</f>
        <v>25</v>
      </c>
      <c r="F109" s="47">
        <f>' MID Term 1'!L106+'MID Term 2'!F106</f>
        <v>22.2</v>
      </c>
      <c r="G109" s="47">
        <f>' MID Term 1'!P106+'MID Term 2'!J106</f>
        <v>25</v>
      </c>
      <c r="H109" s="47">
        <f>' MID Term 1'!Q106+'MID Term 2'!N106</f>
        <v>24</v>
      </c>
      <c r="I109" s="25">
        <f t="shared" si="0"/>
        <v>1</v>
      </c>
      <c r="J109" s="25">
        <f t="shared" si="1"/>
        <v>1</v>
      </c>
      <c r="K109" s="25">
        <f t="shared" si="2"/>
        <v>1</v>
      </c>
      <c r="L109" s="25">
        <f t="shared" si="3"/>
        <v>1</v>
      </c>
      <c r="M109" s="25">
        <f t="shared" si="4"/>
        <v>1</v>
      </c>
      <c r="N109" s="47">
        <f t="shared" si="5"/>
        <v>121.2</v>
      </c>
      <c r="O109" s="25">
        <f t="shared" si="6"/>
        <v>61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>
      <c r="A110" s="10">
        <v>101</v>
      </c>
      <c r="B110" s="11" t="s">
        <v>233</v>
      </c>
      <c r="C110" s="11" t="s">
        <v>234</v>
      </c>
      <c r="D110" s="47">
        <f>' MID Term 1'!D107+'MID Term 2'!D107</f>
        <v>28</v>
      </c>
      <c r="E110" s="47">
        <f>' MID Term 1'!H107+'MID Term 2'!E107</f>
        <v>28</v>
      </c>
      <c r="F110" s="47">
        <f>' MID Term 1'!L107+'MID Term 2'!F107</f>
        <v>28</v>
      </c>
      <c r="G110" s="47">
        <f>' MID Term 1'!P107+'MID Term 2'!J107</f>
        <v>27</v>
      </c>
      <c r="H110" s="47">
        <f>' MID Term 1'!Q107+'MID Term 2'!N107</f>
        <v>28</v>
      </c>
      <c r="I110" s="25">
        <f t="shared" si="0"/>
        <v>1</v>
      </c>
      <c r="J110" s="25">
        <f t="shared" si="1"/>
        <v>1</v>
      </c>
      <c r="K110" s="25">
        <f t="shared" si="2"/>
        <v>1</v>
      </c>
      <c r="L110" s="25">
        <f t="shared" si="3"/>
        <v>1</v>
      </c>
      <c r="M110" s="25">
        <f t="shared" si="4"/>
        <v>1</v>
      </c>
      <c r="N110" s="47">
        <f t="shared" si="5"/>
        <v>139</v>
      </c>
      <c r="O110" s="25">
        <f t="shared" si="6"/>
        <v>70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>
      <c r="A111" s="10">
        <v>102</v>
      </c>
      <c r="B111" s="11" t="s">
        <v>235</v>
      </c>
      <c r="C111" s="11" t="s">
        <v>236</v>
      </c>
      <c r="D111" s="47">
        <f>' MID Term 1'!D108+'MID Term 2'!D108</f>
        <v>25</v>
      </c>
      <c r="E111" s="47">
        <f>' MID Term 1'!H108+'MID Term 2'!E108</f>
        <v>25</v>
      </c>
      <c r="F111" s="47">
        <f>' MID Term 1'!L108+'MID Term 2'!F108</f>
        <v>28</v>
      </c>
      <c r="G111" s="47">
        <f>' MID Term 1'!P108+'MID Term 2'!J108</f>
        <v>25</v>
      </c>
      <c r="H111" s="47">
        <f>' MID Term 1'!Q108+'MID Term 2'!N108</f>
        <v>23</v>
      </c>
      <c r="I111" s="25">
        <f t="shared" si="0"/>
        <v>1</v>
      </c>
      <c r="J111" s="25">
        <f t="shared" si="1"/>
        <v>1</v>
      </c>
      <c r="K111" s="25">
        <f t="shared" si="2"/>
        <v>1</v>
      </c>
      <c r="L111" s="25">
        <f t="shared" si="3"/>
        <v>1</v>
      </c>
      <c r="M111" s="25">
        <f t="shared" si="4"/>
        <v>1</v>
      </c>
      <c r="N111" s="47">
        <f t="shared" si="5"/>
        <v>126</v>
      </c>
      <c r="O111" s="25">
        <f t="shared" si="6"/>
        <v>63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>
      <c r="A112" s="10">
        <v>103</v>
      </c>
      <c r="B112" s="11" t="s">
        <v>237</v>
      </c>
      <c r="C112" s="11" t="s">
        <v>238</v>
      </c>
      <c r="D112" s="47">
        <f>' MID Term 1'!D109+'MID Term 2'!D109</f>
        <v>25.599999999999998</v>
      </c>
      <c r="E112" s="47">
        <f>' MID Term 1'!H109+'MID Term 2'!E109</f>
        <v>25.666666666666671</v>
      </c>
      <c r="F112" s="47">
        <f>' MID Term 1'!L109+'MID Term 2'!F109</f>
        <v>25</v>
      </c>
      <c r="G112" s="47">
        <f>' MID Term 1'!P109+'MID Term 2'!J109</f>
        <v>24.799999999999997</v>
      </c>
      <c r="H112" s="47">
        <f>' MID Term 1'!Q109+'MID Term 2'!N109</f>
        <v>25.666666666666671</v>
      </c>
      <c r="I112" s="25">
        <f t="shared" si="0"/>
        <v>1</v>
      </c>
      <c r="J112" s="25">
        <f t="shared" si="1"/>
        <v>1</v>
      </c>
      <c r="K112" s="25">
        <f t="shared" si="2"/>
        <v>1</v>
      </c>
      <c r="L112" s="25">
        <f t="shared" si="3"/>
        <v>1</v>
      </c>
      <c r="M112" s="25">
        <f t="shared" si="4"/>
        <v>1</v>
      </c>
      <c r="N112" s="47">
        <f t="shared" si="5"/>
        <v>126.73333333333333</v>
      </c>
      <c r="O112" s="25">
        <f t="shared" si="6"/>
        <v>63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>
      <c r="A113" s="10">
        <v>104</v>
      </c>
      <c r="B113" s="11" t="s">
        <v>239</v>
      </c>
      <c r="C113" s="11" t="s">
        <v>240</v>
      </c>
      <c r="D113" s="47">
        <f>' MID Term 1'!D110+'MID Term 2'!D110</f>
        <v>25.599999999999998</v>
      </c>
      <c r="E113" s="47">
        <f>' MID Term 1'!H110+'MID Term 2'!E110</f>
        <v>27</v>
      </c>
      <c r="F113" s="47">
        <f>' MID Term 1'!L110+'MID Term 2'!F110</f>
        <v>21.799999999999997</v>
      </c>
      <c r="G113" s="47">
        <f>' MID Term 1'!P110+'MID Term 2'!J110</f>
        <v>24.799999999999997</v>
      </c>
      <c r="H113" s="47">
        <f>' MID Term 1'!Q110+'MID Term 2'!N110</f>
        <v>27</v>
      </c>
      <c r="I113" s="25">
        <f t="shared" si="0"/>
        <v>1</v>
      </c>
      <c r="J113" s="25">
        <f t="shared" si="1"/>
        <v>1</v>
      </c>
      <c r="K113" s="25">
        <f t="shared" si="2"/>
        <v>1</v>
      </c>
      <c r="L113" s="25">
        <f t="shared" si="3"/>
        <v>1</v>
      </c>
      <c r="M113" s="25">
        <f t="shared" si="4"/>
        <v>1</v>
      </c>
      <c r="N113" s="47">
        <f t="shared" si="5"/>
        <v>126.19999999999999</v>
      </c>
      <c r="O113" s="25">
        <f t="shared" si="6"/>
        <v>63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>
      <c r="A114" s="10">
        <v>105</v>
      </c>
      <c r="B114" s="11" t="s">
        <v>241</v>
      </c>
      <c r="C114" s="11" t="s">
        <v>242</v>
      </c>
      <c r="D114" s="47">
        <f>' MID Term 1'!D111+'MID Term 2'!D111</f>
        <v>23.6</v>
      </c>
      <c r="E114" s="47">
        <f>' MID Term 1'!H111+'MID Term 2'!E111</f>
        <v>24.733333333333334</v>
      </c>
      <c r="F114" s="47">
        <f>' MID Term 1'!L111+'MID Term 2'!F111</f>
        <v>19.8</v>
      </c>
      <c r="G114" s="47">
        <f>' MID Term 1'!P111+'MID Term 2'!J111</f>
        <v>22.8</v>
      </c>
      <c r="H114" s="47">
        <f>' MID Term 1'!Q111+'MID Term 2'!N111</f>
        <v>24.733333333333334</v>
      </c>
      <c r="I114" s="25">
        <f t="shared" si="0"/>
        <v>1</v>
      </c>
      <c r="J114" s="25">
        <f t="shared" si="1"/>
        <v>1</v>
      </c>
      <c r="K114" s="25">
        <f t="shared" si="2"/>
        <v>0</v>
      </c>
      <c r="L114" s="25">
        <f t="shared" si="3"/>
        <v>1</v>
      </c>
      <c r="M114" s="25">
        <f t="shared" si="4"/>
        <v>1</v>
      </c>
      <c r="N114" s="47">
        <f t="shared" si="5"/>
        <v>115.66666666666667</v>
      </c>
      <c r="O114" s="25">
        <f t="shared" si="6"/>
        <v>58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>
      <c r="A115" s="10">
        <v>106</v>
      </c>
      <c r="B115" s="11" t="s">
        <v>243</v>
      </c>
      <c r="C115" s="11" t="s">
        <v>244</v>
      </c>
      <c r="D115" s="47">
        <f>' MID Term 1'!D112+'MID Term 2'!D112</f>
        <v>24.4</v>
      </c>
      <c r="E115" s="47">
        <f>' MID Term 1'!H112+'MID Term 2'!E112</f>
        <v>27</v>
      </c>
      <c r="F115" s="47">
        <f>' MID Term 1'!L112+'MID Term 2'!F112</f>
        <v>19</v>
      </c>
      <c r="G115" s="47">
        <f>' MID Term 1'!P112+'MID Term 2'!J112</f>
        <v>24</v>
      </c>
      <c r="H115" s="47">
        <f>' MID Term 1'!Q112+'MID Term 2'!N112</f>
        <v>27</v>
      </c>
      <c r="I115" s="25">
        <f t="shared" si="0"/>
        <v>1</v>
      </c>
      <c r="J115" s="25">
        <f t="shared" si="1"/>
        <v>1</v>
      </c>
      <c r="K115" s="25">
        <f t="shared" si="2"/>
        <v>0</v>
      </c>
      <c r="L115" s="25">
        <f t="shared" si="3"/>
        <v>1</v>
      </c>
      <c r="M115" s="25">
        <f t="shared" si="4"/>
        <v>1</v>
      </c>
      <c r="N115" s="47">
        <f t="shared" si="5"/>
        <v>121.4</v>
      </c>
      <c r="O115" s="25">
        <f t="shared" si="6"/>
        <v>61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>
      <c r="A116" s="10">
        <v>107</v>
      </c>
      <c r="B116" s="11" t="s">
        <v>245</v>
      </c>
      <c r="C116" s="11" t="s">
        <v>246</v>
      </c>
      <c r="D116" s="47">
        <f>' MID Term 1'!D113+'MID Term 2'!D113</f>
        <v>25</v>
      </c>
      <c r="E116" s="47">
        <f>' MID Term 1'!H113+'MID Term 2'!E113</f>
        <v>27</v>
      </c>
      <c r="F116" s="47">
        <f>' MID Term 1'!L113+'MID Term 2'!F113</f>
        <v>23.199999999999996</v>
      </c>
      <c r="G116" s="47">
        <f>' MID Term 1'!P113+'MID Term 2'!J113</f>
        <v>25</v>
      </c>
      <c r="H116" s="47">
        <f>' MID Term 1'!Q113+'MID Term 2'!N113</f>
        <v>26</v>
      </c>
      <c r="I116" s="25">
        <f t="shared" si="0"/>
        <v>1</v>
      </c>
      <c r="J116" s="25">
        <f t="shared" si="1"/>
        <v>1</v>
      </c>
      <c r="K116" s="25">
        <f t="shared" si="2"/>
        <v>1</v>
      </c>
      <c r="L116" s="25">
        <f t="shared" si="3"/>
        <v>1</v>
      </c>
      <c r="M116" s="25">
        <f t="shared" si="4"/>
        <v>1</v>
      </c>
      <c r="N116" s="47">
        <f t="shared" si="5"/>
        <v>126.19999999999999</v>
      </c>
      <c r="O116" s="25">
        <f t="shared" si="6"/>
        <v>63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>
      <c r="A117" s="10">
        <v>108</v>
      </c>
      <c r="B117" s="11" t="s">
        <v>247</v>
      </c>
      <c r="C117" s="11" t="s">
        <v>248</v>
      </c>
      <c r="D117" s="47">
        <f>' MID Term 1'!D114+'MID Term 2'!D114</f>
        <v>25.599999999999998</v>
      </c>
      <c r="E117" s="47">
        <f>' MID Term 1'!H114+'MID Term 2'!E114</f>
        <v>27</v>
      </c>
      <c r="F117" s="47">
        <f>' MID Term 1'!L114+'MID Term 2'!F114</f>
        <v>21.799999999999997</v>
      </c>
      <c r="G117" s="47">
        <f>' MID Term 1'!P114+'MID Term 2'!J114</f>
        <v>24.799999999999997</v>
      </c>
      <c r="H117" s="47">
        <f>' MID Term 1'!Q114+'MID Term 2'!N114</f>
        <v>27</v>
      </c>
      <c r="I117" s="25">
        <f t="shared" si="0"/>
        <v>1</v>
      </c>
      <c r="J117" s="25">
        <f t="shared" si="1"/>
        <v>1</v>
      </c>
      <c r="K117" s="25">
        <f t="shared" si="2"/>
        <v>1</v>
      </c>
      <c r="L117" s="25">
        <f t="shared" si="3"/>
        <v>1</v>
      </c>
      <c r="M117" s="25">
        <f t="shared" si="4"/>
        <v>1</v>
      </c>
      <c r="N117" s="47">
        <f t="shared" si="5"/>
        <v>126.19999999999999</v>
      </c>
      <c r="O117" s="25">
        <f t="shared" si="6"/>
        <v>63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>
      <c r="A118" s="10">
        <v>109</v>
      </c>
      <c r="B118" s="11" t="s">
        <v>249</v>
      </c>
      <c r="C118" s="11" t="s">
        <v>250</v>
      </c>
      <c r="D118" s="47">
        <f>' MID Term 1'!D115+'MID Term 2'!D115</f>
        <v>25</v>
      </c>
      <c r="E118" s="47">
        <f>' MID Term 1'!H115+'MID Term 2'!E115</f>
        <v>25</v>
      </c>
      <c r="F118" s="47">
        <f>' MID Term 1'!L115+'MID Term 2'!F115</f>
        <v>28</v>
      </c>
      <c r="G118" s="47">
        <f>' MID Term 1'!P115+'MID Term 2'!J115</f>
        <v>25</v>
      </c>
      <c r="H118" s="47">
        <f>' MID Term 1'!Q115+'MID Term 2'!N115</f>
        <v>23</v>
      </c>
      <c r="I118" s="25">
        <f t="shared" si="0"/>
        <v>1</v>
      </c>
      <c r="J118" s="25">
        <f t="shared" si="1"/>
        <v>1</v>
      </c>
      <c r="K118" s="25">
        <f t="shared" si="2"/>
        <v>1</v>
      </c>
      <c r="L118" s="25">
        <f t="shared" si="3"/>
        <v>1</v>
      </c>
      <c r="M118" s="25">
        <f t="shared" si="4"/>
        <v>1</v>
      </c>
      <c r="N118" s="47">
        <f t="shared" si="5"/>
        <v>126</v>
      </c>
      <c r="O118" s="25">
        <f t="shared" si="6"/>
        <v>63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>
      <c r="A119" s="10">
        <v>110</v>
      </c>
      <c r="B119" s="11" t="s">
        <v>251</v>
      </c>
      <c r="C119" s="11" t="s">
        <v>252</v>
      </c>
      <c r="D119" s="47">
        <f>' MID Term 1'!D116+'MID Term 2'!D116</f>
        <v>28</v>
      </c>
      <c r="E119" s="47">
        <f>' MID Term 1'!H116+'MID Term 2'!E116</f>
        <v>22</v>
      </c>
      <c r="F119" s="47">
        <f>' MID Term 1'!L116+'MID Term 2'!F116</f>
        <v>26</v>
      </c>
      <c r="G119" s="47">
        <f>' MID Term 1'!P116+'MID Term 2'!J116</f>
        <v>28</v>
      </c>
      <c r="H119" s="47">
        <f>' MID Term 1'!Q116+'MID Term 2'!N116</f>
        <v>22</v>
      </c>
      <c r="I119" s="25">
        <f t="shared" si="0"/>
        <v>1</v>
      </c>
      <c r="J119" s="25">
        <f t="shared" si="1"/>
        <v>1</v>
      </c>
      <c r="K119" s="25">
        <f t="shared" si="2"/>
        <v>1</v>
      </c>
      <c r="L119" s="25">
        <f t="shared" si="3"/>
        <v>1</v>
      </c>
      <c r="M119" s="25">
        <f t="shared" si="4"/>
        <v>1</v>
      </c>
      <c r="N119" s="47">
        <f t="shared" si="5"/>
        <v>126</v>
      </c>
      <c r="O119" s="25">
        <f t="shared" si="6"/>
        <v>63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>
      <c r="A120" s="10">
        <v>111</v>
      </c>
      <c r="B120" s="11" t="s">
        <v>253</v>
      </c>
      <c r="C120" s="11" t="s">
        <v>254</v>
      </c>
      <c r="D120" s="47">
        <f>' MID Term 1'!D117+'MID Term 2'!D117</f>
        <v>28</v>
      </c>
      <c r="E120" s="47">
        <f>' MID Term 1'!H117+'MID Term 2'!E117</f>
        <v>28</v>
      </c>
      <c r="F120" s="47">
        <f>' MID Term 1'!L117+'MID Term 2'!F117</f>
        <v>25.200000000000003</v>
      </c>
      <c r="G120" s="47">
        <f>' MID Term 1'!P117+'MID Term 2'!J117</f>
        <v>28</v>
      </c>
      <c r="H120" s="47">
        <f>' MID Term 1'!Q117+'MID Term 2'!N117</f>
        <v>27</v>
      </c>
      <c r="I120" s="25">
        <f t="shared" si="0"/>
        <v>1</v>
      </c>
      <c r="J120" s="25">
        <f t="shared" si="1"/>
        <v>1</v>
      </c>
      <c r="K120" s="25">
        <f t="shared" si="2"/>
        <v>1</v>
      </c>
      <c r="L120" s="25">
        <f t="shared" si="3"/>
        <v>1</v>
      </c>
      <c r="M120" s="25">
        <f t="shared" si="4"/>
        <v>1</v>
      </c>
      <c r="N120" s="47">
        <f t="shared" si="5"/>
        <v>136.19999999999999</v>
      </c>
      <c r="O120" s="25">
        <f t="shared" si="6"/>
        <v>68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>
      <c r="A121" s="23"/>
      <c r="B121" s="23"/>
      <c r="C121" s="23" t="s">
        <v>304</v>
      </c>
      <c r="D121" s="39">
        <v>111</v>
      </c>
      <c r="E121" s="39">
        <v>111</v>
      </c>
      <c r="F121" s="39">
        <v>111</v>
      </c>
      <c r="G121" s="39">
        <v>111</v>
      </c>
      <c r="H121" s="39">
        <v>111</v>
      </c>
      <c r="I121" s="39">
        <f t="shared" ref="I121:M121" si="7">SUM(I10:I120)</f>
        <v>111</v>
      </c>
      <c r="J121" s="39">
        <f t="shared" si="7"/>
        <v>110</v>
      </c>
      <c r="K121" s="39">
        <f t="shared" si="7"/>
        <v>100</v>
      </c>
      <c r="L121" s="39">
        <f t="shared" si="7"/>
        <v>110</v>
      </c>
      <c r="M121" s="39">
        <f t="shared" si="7"/>
        <v>110</v>
      </c>
      <c r="N121" s="23"/>
      <c r="O121" s="23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>
      <c r="A122" s="100" t="s">
        <v>305</v>
      </c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6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>
      <c r="A123" s="85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7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>
      <c r="A124" s="85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7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>
      <c r="A125" s="77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9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89" t="s">
        <v>255</v>
      </c>
      <c r="B126" s="66"/>
      <c r="C126" s="67"/>
      <c r="D126" s="40" t="s">
        <v>256</v>
      </c>
      <c r="E126" s="40" t="s">
        <v>257</v>
      </c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>
      <c r="A127" s="89" t="s">
        <v>306</v>
      </c>
      <c r="B127" s="66"/>
      <c r="C127" s="67"/>
      <c r="D127" s="41">
        <f>ROUND((I121/D121*100),0)</f>
        <v>100</v>
      </c>
      <c r="E127" s="40">
        <f t="shared" ref="E127:E131" si="8">IF(D127&gt;100,"ERROR",IF(D127&gt;=61,3,IF(D127&gt;=46,2,IF(D127&gt;=16,1,IF(D127&gt;15,0,0)))))</f>
        <v>3</v>
      </c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>
      <c r="A128" s="89" t="s">
        <v>307</v>
      </c>
      <c r="B128" s="66"/>
      <c r="C128" s="67"/>
      <c r="D128" s="41">
        <f>ROUND((J121/E121*100),0)</f>
        <v>99</v>
      </c>
      <c r="E128" s="40">
        <f t="shared" si="8"/>
        <v>3</v>
      </c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>
      <c r="A129" s="89" t="s">
        <v>308</v>
      </c>
      <c r="B129" s="66"/>
      <c r="C129" s="67"/>
      <c r="D129" s="41">
        <f>ROUND((K121/F121*100),0)</f>
        <v>90</v>
      </c>
      <c r="E129" s="40">
        <f t="shared" si="8"/>
        <v>3</v>
      </c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>
      <c r="A130" s="89" t="s">
        <v>309</v>
      </c>
      <c r="B130" s="66"/>
      <c r="C130" s="67"/>
      <c r="D130" s="41">
        <f>ROUND((L121/G121*100),0)</f>
        <v>99</v>
      </c>
      <c r="E130" s="40">
        <f t="shared" si="8"/>
        <v>3</v>
      </c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>
      <c r="A131" s="89" t="s">
        <v>310</v>
      </c>
      <c r="B131" s="66"/>
      <c r="C131" s="67"/>
      <c r="D131" s="41">
        <f>ROUND((M121/H121*100),0)</f>
        <v>99</v>
      </c>
      <c r="E131" s="40">
        <f t="shared" si="8"/>
        <v>3</v>
      </c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>
      <c r="A132" s="100" t="s">
        <v>311</v>
      </c>
      <c r="B132" s="75"/>
      <c r="C132" s="75"/>
      <c r="D132" s="75"/>
      <c r="E132" s="75"/>
      <c r="F132" s="75"/>
      <c r="G132" s="75"/>
      <c r="H132" s="76"/>
      <c r="I132" s="100" t="s">
        <v>312</v>
      </c>
      <c r="J132" s="75"/>
      <c r="K132" s="75"/>
      <c r="L132" s="75"/>
      <c r="M132" s="75"/>
      <c r="N132" s="75"/>
      <c r="O132" s="76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>
      <c r="A133" s="85"/>
      <c r="B133" s="86"/>
      <c r="C133" s="86"/>
      <c r="D133" s="86"/>
      <c r="E133" s="86"/>
      <c r="F133" s="86"/>
      <c r="G133" s="86"/>
      <c r="H133" s="87"/>
      <c r="I133" s="85"/>
      <c r="J133" s="86"/>
      <c r="K133" s="86"/>
      <c r="L133" s="86"/>
      <c r="M133" s="86"/>
      <c r="N133" s="86"/>
      <c r="O133" s="87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>
      <c r="A134" s="85"/>
      <c r="B134" s="86"/>
      <c r="C134" s="86"/>
      <c r="D134" s="86"/>
      <c r="E134" s="86"/>
      <c r="F134" s="86"/>
      <c r="G134" s="86"/>
      <c r="H134" s="87"/>
      <c r="I134" s="85"/>
      <c r="J134" s="86"/>
      <c r="K134" s="86"/>
      <c r="L134" s="86"/>
      <c r="M134" s="86"/>
      <c r="N134" s="86"/>
      <c r="O134" s="87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>
      <c r="A135" s="77"/>
      <c r="B135" s="78"/>
      <c r="C135" s="78"/>
      <c r="D135" s="78"/>
      <c r="E135" s="78"/>
      <c r="F135" s="78"/>
      <c r="G135" s="78"/>
      <c r="H135" s="79"/>
      <c r="I135" s="77"/>
      <c r="J135" s="78"/>
      <c r="K135" s="78"/>
      <c r="L135" s="78"/>
      <c r="M135" s="78"/>
      <c r="N135" s="78"/>
      <c r="O135" s="79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C136" s="42"/>
    </row>
    <row r="137" spans="1:25" ht="15.75" customHeight="1"/>
    <row r="138" spans="1:25" ht="15.75" customHeight="1"/>
    <row r="139" spans="1:25" ht="15.75" customHeight="1"/>
    <row r="140" spans="1:25" ht="15.75" customHeight="1"/>
    <row r="141" spans="1:25" ht="15.75" customHeight="1"/>
    <row r="142" spans="1:25" ht="15.75" customHeight="1"/>
    <row r="143" spans="1:25" ht="15.75" customHeight="1"/>
    <row r="144" spans="1:2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A132:H135"/>
    <mergeCell ref="I132:O135"/>
    <mergeCell ref="A122:O125"/>
    <mergeCell ref="A126:C126"/>
    <mergeCell ref="A127:C127"/>
    <mergeCell ref="A128:C128"/>
    <mergeCell ref="A129:C129"/>
    <mergeCell ref="A130:C130"/>
    <mergeCell ref="A131:C131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121">
    <cfRule type="cellIs" dxfId="1" priority="1" operator="equal">
      <formula>0</formula>
    </cfRule>
  </conditionalFormatting>
  <conditionalFormatting sqref="N10:O120 D10:H121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3" sqref="A3:P3"/>
    </sheetView>
  </sheetViews>
  <sheetFormatPr defaultColWidth="12.625" defaultRowHeight="15" customHeight="1"/>
  <cols>
    <col min="1" max="1" width="12.375" customWidth="1"/>
    <col min="2" max="26" width="7.625" customWidth="1"/>
  </cols>
  <sheetData>
    <row r="1" spans="1:26" ht="19.5" customHeight="1">
      <c r="A1" s="83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</row>
    <row r="2" spans="1:26" ht="19.5" customHeight="1">
      <c r="A2" s="83" t="s">
        <v>313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26" ht="19.5" customHeight="1">
      <c r="A3" s="83" t="s">
        <v>329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</row>
    <row r="4" spans="1:26" ht="19.5" customHeight="1">
      <c r="A4" s="83" t="str">
        <f>'CO-PO Mapping'!A4:P4</f>
        <v>SUBJECT:- E-Commerce                                                                                     Faculty:- Adnan Pipawala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7"/>
    </row>
    <row r="5" spans="1:26" ht="31.5">
      <c r="A5" s="21" t="s">
        <v>3</v>
      </c>
      <c r="B5" s="23" t="s">
        <v>4</v>
      </c>
      <c r="C5" s="23" t="s">
        <v>5</v>
      </c>
      <c r="D5" s="23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3" t="s">
        <v>15</v>
      </c>
      <c r="N5" s="23" t="s">
        <v>16</v>
      </c>
      <c r="O5" s="23" t="s">
        <v>17</v>
      </c>
      <c r="P5" s="23" t="s">
        <v>18</v>
      </c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9.5" customHeight="1">
      <c r="A6" s="21" t="s">
        <v>293</v>
      </c>
      <c r="B6" s="26">
        <f>((('Attainment Sheet Sessional'!$E127/3)*0.6)*'CO-PO Mapping'!B6)/3</f>
        <v>0</v>
      </c>
      <c r="C6" s="26">
        <f>((('Attainment Sheet Sessional'!$E127/3)*0.6)*'CO-PO Mapping'!C6)/3</f>
        <v>0</v>
      </c>
      <c r="D6" s="26">
        <f>((('Attainment Sheet Sessional'!$E127/3)*0.6)*'CO-PO Mapping'!D6)/3</f>
        <v>0</v>
      </c>
      <c r="E6" s="26">
        <f>((('Attainment Sheet Sessional'!$E127/3)*0.6)*'CO-PO Mapping'!E6)/3</f>
        <v>0</v>
      </c>
      <c r="F6" s="26">
        <f>((('Attainment Sheet Sessional'!$E127/3)*0.6)*'CO-PO Mapping'!F6)/3</f>
        <v>0</v>
      </c>
      <c r="G6" s="26">
        <f>((('Attainment Sheet Sessional'!$E127/3)*0.6)*'CO-PO Mapping'!G6)/3</f>
        <v>0</v>
      </c>
      <c r="H6" s="26">
        <f>((('Attainment Sheet Sessional'!$E127/3)*0.6)*'CO-PO Mapping'!H6)/3</f>
        <v>0</v>
      </c>
      <c r="I6" s="26">
        <f>((('Attainment Sheet Sessional'!$E127/3)*0.6)*'CO-PO Mapping'!I6)/3</f>
        <v>0</v>
      </c>
      <c r="J6" s="26">
        <f>((('Attainment Sheet Sessional'!$E127/3)*0.6)*'CO-PO Mapping'!J6)/3</f>
        <v>0</v>
      </c>
      <c r="K6" s="26">
        <f>((('Attainment Sheet Sessional'!$E127/3)*0.6)*'CO-PO Mapping'!K6)/3</f>
        <v>0</v>
      </c>
      <c r="L6" s="26">
        <f>((('Attainment Sheet Sessional'!$E127/3)*0.6)*'CO-PO Mapping'!L6)/3</f>
        <v>0</v>
      </c>
      <c r="M6" s="26">
        <f>((('Attainment Sheet Sessional'!$E127/3)*0.6)*'CO-PO Mapping'!M6)/3</f>
        <v>0.19999999999999998</v>
      </c>
      <c r="N6" s="26">
        <f>((('Attainment Sheet Sessional'!$E127/3)*0.6)*'CO-PO Mapping'!N6)/3</f>
        <v>0</v>
      </c>
      <c r="O6" s="26">
        <f>((('Attainment Sheet Sessional'!$E127/3)*0.6)*'CO-PO Mapping'!O6)/3</f>
        <v>0</v>
      </c>
      <c r="P6" s="26">
        <f>((('Attainment Sheet Sessional'!$E127/3)*0.6)*'CO-PO Mapping'!P6)/3</f>
        <v>0</v>
      </c>
    </row>
    <row r="7" spans="1:26" ht="19.5" customHeight="1">
      <c r="A7" s="21" t="s">
        <v>294</v>
      </c>
      <c r="B7" s="26">
        <f>((('Attainment Sheet Sessional'!$E128/3)*0.6)*'CO-PO Mapping'!B7)/3</f>
        <v>0</v>
      </c>
      <c r="C7" s="26">
        <f>((('Attainment Sheet Sessional'!$E128/3)*0.6)*'CO-PO Mapping'!C7)/3</f>
        <v>0.39999999999999997</v>
      </c>
      <c r="D7" s="26">
        <f>((('Attainment Sheet Sessional'!$E128/3)*0.6)*'CO-PO Mapping'!D7)/3</f>
        <v>0.19999999999999998</v>
      </c>
      <c r="E7" s="26">
        <f>((('Attainment Sheet Sessional'!$E128/3)*0.6)*'CO-PO Mapping'!E7)/3</f>
        <v>0.19999999999999998</v>
      </c>
      <c r="F7" s="26">
        <f>((('Attainment Sheet Sessional'!$E128/3)*0.6)*'CO-PO Mapping'!F7)/3</f>
        <v>0</v>
      </c>
      <c r="G7" s="26">
        <f>((('Attainment Sheet Sessional'!$E128/3)*0.6)*'CO-PO Mapping'!G7)/3</f>
        <v>0</v>
      </c>
      <c r="H7" s="26">
        <f>((('Attainment Sheet Sessional'!$E128/3)*0.6)*'CO-PO Mapping'!H7)/3</f>
        <v>0</v>
      </c>
      <c r="I7" s="26">
        <f>((('Attainment Sheet Sessional'!$E128/3)*0.6)*'CO-PO Mapping'!I7)/3</f>
        <v>0</v>
      </c>
      <c r="J7" s="26">
        <f>((('Attainment Sheet Sessional'!$E128/3)*0.6)*'CO-PO Mapping'!J7)/3</f>
        <v>0</v>
      </c>
      <c r="K7" s="26">
        <f>((('Attainment Sheet Sessional'!$E128/3)*0.6)*'CO-PO Mapping'!K7)/3</f>
        <v>0</v>
      </c>
      <c r="L7" s="26">
        <f>((('Attainment Sheet Sessional'!$E128/3)*0.6)*'CO-PO Mapping'!L7)/3</f>
        <v>0</v>
      </c>
      <c r="M7" s="26">
        <f>((('Attainment Sheet Sessional'!$E128/3)*0.6)*'CO-PO Mapping'!M7)/3</f>
        <v>0.19999999999999998</v>
      </c>
      <c r="N7" s="26">
        <f>((('Attainment Sheet Sessional'!$E128/3)*0.6)*'CO-PO Mapping'!N7)/3</f>
        <v>0</v>
      </c>
      <c r="O7" s="26">
        <f>((('Attainment Sheet Sessional'!$E128/3)*0.6)*'CO-PO Mapping'!O7)/3</f>
        <v>0</v>
      </c>
      <c r="P7" s="26">
        <f>((('Attainment Sheet Sessional'!$E128/3)*0.6)*'CO-PO Mapping'!P7)/3</f>
        <v>0</v>
      </c>
    </row>
    <row r="8" spans="1:26" ht="19.5" customHeight="1">
      <c r="A8" s="21" t="s">
        <v>295</v>
      </c>
      <c r="B8" s="26">
        <f>((('Attainment Sheet Sessional'!$E129/3)*0.6)*'CO-PO Mapping'!B8)/3</f>
        <v>0</v>
      </c>
      <c r="C8" s="26">
        <f>((('Attainment Sheet Sessional'!$E129/3)*0.6)*'CO-PO Mapping'!C8)/3</f>
        <v>0.19999999999999998</v>
      </c>
      <c r="D8" s="26">
        <f>((('Attainment Sheet Sessional'!$E129/3)*0.6)*'CO-PO Mapping'!D8)/3</f>
        <v>0.19999999999999998</v>
      </c>
      <c r="E8" s="26">
        <f>((('Attainment Sheet Sessional'!$E129/3)*0.6)*'CO-PO Mapping'!E8)/3</f>
        <v>0.19999999999999998</v>
      </c>
      <c r="F8" s="26">
        <f>((('Attainment Sheet Sessional'!$E129/3)*0.6)*'CO-PO Mapping'!F8)/3</f>
        <v>0</v>
      </c>
      <c r="G8" s="26">
        <f>((('Attainment Sheet Sessional'!$E129/3)*0.6)*'CO-PO Mapping'!G8)/3</f>
        <v>0</v>
      </c>
      <c r="H8" s="26">
        <f>((('Attainment Sheet Sessional'!$E129/3)*0.6)*'CO-PO Mapping'!H8)/3</f>
        <v>0</v>
      </c>
      <c r="I8" s="26">
        <f>((('Attainment Sheet Sessional'!$E129/3)*0.6)*'CO-PO Mapping'!I8)/3</f>
        <v>0</v>
      </c>
      <c r="J8" s="26">
        <f>((('Attainment Sheet Sessional'!$E129/3)*0.6)*'CO-PO Mapping'!J8)/3</f>
        <v>0</v>
      </c>
      <c r="K8" s="26">
        <f>((('Attainment Sheet Sessional'!$E129/3)*0.6)*'CO-PO Mapping'!K8)/3</f>
        <v>0</v>
      </c>
      <c r="L8" s="26">
        <f>((('Attainment Sheet Sessional'!$E129/3)*0.6)*'CO-PO Mapping'!L8)/3</f>
        <v>0</v>
      </c>
      <c r="M8" s="26">
        <f>((('Attainment Sheet Sessional'!$E129/3)*0.6)*'CO-PO Mapping'!M8)/3</f>
        <v>0.39999999999999997</v>
      </c>
      <c r="N8" s="26">
        <f>((('Attainment Sheet Sessional'!$E129/3)*0.6)*'CO-PO Mapping'!N8)/3</f>
        <v>0</v>
      </c>
      <c r="O8" s="26">
        <f>((('Attainment Sheet Sessional'!$E129/3)*0.6)*'CO-PO Mapping'!O8)/3</f>
        <v>0</v>
      </c>
      <c r="P8" s="26">
        <f>((('Attainment Sheet Sessional'!$E129/3)*0.6)*'CO-PO Mapping'!P8)/3</f>
        <v>0</v>
      </c>
    </row>
    <row r="9" spans="1:26" ht="19.5" customHeight="1">
      <c r="A9" s="21" t="s">
        <v>296</v>
      </c>
      <c r="B9" s="26">
        <f>((('Attainment Sheet Sessional'!$E130/3)*0.6)*'CO-PO Mapping'!B9)/3</f>
        <v>0.39999999999999997</v>
      </c>
      <c r="C9" s="26">
        <f>((('Attainment Sheet Sessional'!$E130/3)*0.6)*'CO-PO Mapping'!C9)/3</f>
        <v>0.39999999999999997</v>
      </c>
      <c r="D9" s="26">
        <f>((('Attainment Sheet Sessional'!$E130/3)*0.6)*'CO-PO Mapping'!D9)/3</f>
        <v>0</v>
      </c>
      <c r="E9" s="26">
        <f>((('Attainment Sheet Sessional'!$E130/3)*0.6)*'CO-PO Mapping'!E9)/3</f>
        <v>0</v>
      </c>
      <c r="F9" s="26">
        <f>((('Attainment Sheet Sessional'!$E130/3)*0.6)*'CO-PO Mapping'!F9)/3</f>
        <v>0.39999999999999997</v>
      </c>
      <c r="G9" s="26">
        <f>((('Attainment Sheet Sessional'!$E130/3)*0.6)*'CO-PO Mapping'!G9)/3</f>
        <v>0</v>
      </c>
      <c r="H9" s="26">
        <f>((('Attainment Sheet Sessional'!$E130/3)*0.6)*'CO-PO Mapping'!H9)/3</f>
        <v>0</v>
      </c>
      <c r="I9" s="26">
        <f>((('Attainment Sheet Sessional'!$E130/3)*0.6)*'CO-PO Mapping'!I9)/3</f>
        <v>0</v>
      </c>
      <c r="J9" s="26">
        <f>((('Attainment Sheet Sessional'!$E130/3)*0.6)*'CO-PO Mapping'!J9)/3</f>
        <v>0</v>
      </c>
      <c r="K9" s="26">
        <f>((('Attainment Sheet Sessional'!$E130/3)*0.6)*'CO-PO Mapping'!K9)/3</f>
        <v>0</v>
      </c>
      <c r="L9" s="26">
        <f>((('Attainment Sheet Sessional'!$E130/3)*0.6)*'CO-PO Mapping'!L9)/3</f>
        <v>0</v>
      </c>
      <c r="M9" s="26">
        <f>((('Attainment Sheet Sessional'!$E130/3)*0.6)*'CO-PO Mapping'!M9)/3</f>
        <v>0.39999999999999997</v>
      </c>
      <c r="N9" s="26">
        <f>((('Attainment Sheet Sessional'!$E130/3)*0.6)*'CO-PO Mapping'!N9)/3</f>
        <v>0.39999999999999997</v>
      </c>
      <c r="O9" s="26">
        <f>((('Attainment Sheet Sessional'!$E130/3)*0.6)*'CO-PO Mapping'!O9)/3</f>
        <v>0.39999999999999997</v>
      </c>
      <c r="P9" s="26">
        <f>((('Attainment Sheet Sessional'!$E130/3)*0.6)*'CO-PO Mapping'!P9)/3</f>
        <v>0</v>
      </c>
    </row>
    <row r="10" spans="1:26" ht="19.5" customHeight="1">
      <c r="A10" s="21" t="s">
        <v>297</v>
      </c>
      <c r="B10" s="26">
        <f>((('Attainment Sheet Sessional'!$E131/3)*0.6)*'CO-PO Mapping'!B10)/3</f>
        <v>0</v>
      </c>
      <c r="C10" s="26">
        <f>((('Attainment Sheet Sessional'!$E131/3)*0.6)*'CO-PO Mapping'!C10)/3</f>
        <v>0.19999999999999998</v>
      </c>
      <c r="D10" s="26">
        <f>((('Attainment Sheet Sessional'!$E131/3)*0.6)*'CO-PO Mapping'!D10)/3</f>
        <v>0</v>
      </c>
      <c r="E10" s="26">
        <f>((('Attainment Sheet Sessional'!$E131/3)*0.6)*'CO-PO Mapping'!E10)/3</f>
        <v>0</v>
      </c>
      <c r="F10" s="26">
        <f>((('Attainment Sheet Sessional'!$E131/3)*0.6)*'CO-PO Mapping'!F10)/3</f>
        <v>0.39999999999999997</v>
      </c>
      <c r="G10" s="26">
        <f>((('Attainment Sheet Sessional'!$E131/3)*0.6)*'CO-PO Mapping'!G10)/3</f>
        <v>0</v>
      </c>
      <c r="H10" s="26">
        <f>((('Attainment Sheet Sessional'!$E131/3)*0.6)*'CO-PO Mapping'!H10)/3</f>
        <v>0</v>
      </c>
      <c r="I10" s="26">
        <f>((('Attainment Sheet Sessional'!$E131/3)*0.6)*'CO-PO Mapping'!I10)/3</f>
        <v>0</v>
      </c>
      <c r="J10" s="26">
        <f>((('Attainment Sheet Sessional'!$E131/3)*0.6)*'CO-PO Mapping'!J10)/3</f>
        <v>0</v>
      </c>
      <c r="K10" s="26">
        <f>((('Attainment Sheet Sessional'!$E131/3)*0.6)*'CO-PO Mapping'!K10)/3</f>
        <v>0</v>
      </c>
      <c r="L10" s="26">
        <f>((('Attainment Sheet Sessional'!$E131/3)*0.6)*'CO-PO Mapping'!L10)/3</f>
        <v>0</v>
      </c>
      <c r="M10" s="26">
        <f>((('Attainment Sheet Sessional'!$E131/3)*0.6)*'CO-PO Mapping'!M10)/3</f>
        <v>0.39999999999999997</v>
      </c>
      <c r="N10" s="26">
        <f>((('Attainment Sheet Sessional'!$E131/3)*0.6)*'CO-PO Mapping'!N10)/3</f>
        <v>0.39999999999999997</v>
      </c>
      <c r="O10" s="26">
        <f>((('Attainment Sheet Sessional'!$E131/3)*0.6)*'CO-PO Mapping'!O10)/3</f>
        <v>0.39999999999999997</v>
      </c>
      <c r="P10" s="26">
        <f>((('Attainment Sheet Sessional'!$E131/3)*0.6)*'CO-PO Mapping'!P10)/3</f>
        <v>0</v>
      </c>
    </row>
    <row r="11" spans="1:26" ht="31.5">
      <c r="A11" s="21" t="s">
        <v>314</v>
      </c>
      <c r="B11" s="26">
        <f t="shared" ref="B11:P11" si="0">AVERAGE(B6:B10)</f>
        <v>7.9999999999999988E-2</v>
      </c>
      <c r="C11" s="26">
        <f t="shared" si="0"/>
        <v>0.24</v>
      </c>
      <c r="D11" s="26">
        <f t="shared" si="0"/>
        <v>7.9999999999999988E-2</v>
      </c>
      <c r="E11" s="26">
        <f t="shared" si="0"/>
        <v>7.9999999999999988E-2</v>
      </c>
      <c r="F11" s="26">
        <f t="shared" si="0"/>
        <v>0.15999999999999998</v>
      </c>
      <c r="G11" s="26">
        <f t="shared" si="0"/>
        <v>0</v>
      </c>
      <c r="H11" s="26">
        <f t="shared" si="0"/>
        <v>0</v>
      </c>
      <c r="I11" s="26">
        <f t="shared" si="0"/>
        <v>0</v>
      </c>
      <c r="J11" s="26">
        <f t="shared" si="0"/>
        <v>0</v>
      </c>
      <c r="K11" s="26">
        <f t="shared" si="0"/>
        <v>0</v>
      </c>
      <c r="L11" s="26">
        <f t="shared" si="0"/>
        <v>0</v>
      </c>
      <c r="M11" s="26">
        <f t="shared" si="0"/>
        <v>0.31999999999999995</v>
      </c>
      <c r="N11" s="26">
        <f t="shared" si="0"/>
        <v>0.15999999999999998</v>
      </c>
      <c r="O11" s="26">
        <f t="shared" si="0"/>
        <v>0.15999999999999998</v>
      </c>
      <c r="P11" s="26">
        <f t="shared" si="0"/>
        <v>0</v>
      </c>
    </row>
    <row r="12" spans="1:26" ht="39.75" customHeight="1">
      <c r="A12" s="89" t="s">
        <v>258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7"/>
      <c r="N12" s="89"/>
      <c r="O12" s="66"/>
      <c r="P12" s="67"/>
    </row>
    <row r="16" spans="1:26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3" sqref="A3:P3"/>
    </sheetView>
  </sheetViews>
  <sheetFormatPr defaultColWidth="12.625" defaultRowHeight="15" customHeight="1"/>
  <cols>
    <col min="1" max="1" width="10.875" customWidth="1"/>
    <col min="2" max="26" width="8" customWidth="1"/>
  </cols>
  <sheetData>
    <row r="1" spans="1:26" ht="19.5" customHeight="1">
      <c r="A1" s="83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83" t="s">
        <v>315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83" t="s">
        <v>329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83" t="str">
        <f>'CO-PO Mapping'!A4:P4</f>
        <v>SUBJECT:- E-Commerce                                                                                     Faculty:- Adnan Pipawala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7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23" t="s">
        <v>272</v>
      </c>
      <c r="B5" s="23" t="s">
        <v>4</v>
      </c>
      <c r="C5" s="23" t="s">
        <v>5</v>
      </c>
      <c r="D5" s="23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3" t="s">
        <v>15</v>
      </c>
      <c r="N5" s="23" t="s">
        <v>16</v>
      </c>
      <c r="O5" s="23" t="s">
        <v>17</v>
      </c>
      <c r="P5" s="23" t="s">
        <v>18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9.5" customHeight="1">
      <c r="A6" s="23" t="s">
        <v>269</v>
      </c>
      <c r="B6" s="26">
        <f>'Attainment Tool 1 C to PO'!B6+'Attainment CO to PO Sessional'!B11</f>
        <v>0.17333333333333331</v>
      </c>
      <c r="C6" s="26">
        <f>'Attainment Tool 1 C to PO'!C6+'Attainment CO to PO Sessional'!C11</f>
        <v>0.52</v>
      </c>
      <c r="D6" s="26">
        <f>'Attainment Tool 1 C to PO'!D6+'Attainment CO to PO Sessional'!D11</f>
        <v>0.17333333333333331</v>
      </c>
      <c r="E6" s="26">
        <f>'Attainment Tool 1 C to PO'!E6+'Attainment CO to PO Sessional'!E11</f>
        <v>0.17333333333333331</v>
      </c>
      <c r="F6" s="26">
        <f>'Attainment Tool 1 C to PO'!F6+'Attainment CO to PO Sessional'!F11</f>
        <v>0.34666666666666662</v>
      </c>
      <c r="G6" s="26">
        <f>'Attainment Tool 1 C to PO'!G6+'Attainment CO to PO Sessional'!G11</f>
        <v>0</v>
      </c>
      <c r="H6" s="26">
        <f>'Attainment Tool 1 C to PO'!H6+'Attainment CO to PO Sessional'!H11</f>
        <v>0</v>
      </c>
      <c r="I6" s="26">
        <f>'Attainment Tool 1 C to PO'!I6+'Attainment CO to PO Sessional'!I11</f>
        <v>0</v>
      </c>
      <c r="J6" s="26">
        <f>'Attainment Tool 1 C to PO'!J6+'Attainment CO to PO Sessional'!J11</f>
        <v>0</v>
      </c>
      <c r="K6" s="26">
        <f>'Attainment Tool 1 C to PO'!K6+'Attainment CO to PO Sessional'!K11</f>
        <v>0</v>
      </c>
      <c r="L6" s="26">
        <f>'Attainment Tool 1 C to PO'!L6+'Attainment CO to PO Sessional'!L11</f>
        <v>0</v>
      </c>
      <c r="M6" s="26">
        <f>'Attainment Tool 1 C to PO'!M6+'Attainment CO to PO Sessional'!M11</f>
        <v>0.69333333333333325</v>
      </c>
      <c r="N6" s="26">
        <f>'Attainment Tool 1 C to PO'!N6+'Attainment CO to PO Sessional'!N11</f>
        <v>0.34666666666666662</v>
      </c>
      <c r="O6" s="26">
        <f>'Attainment Tool 1 C to PO'!O6+'Attainment CO to PO Sessional'!O11</f>
        <v>0.34666666666666662</v>
      </c>
      <c r="P6" s="26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1" t="s">
        <v>316</v>
      </c>
      <c r="B7" s="26">
        <f t="shared" ref="B7:P7" si="0">ROUND(B6,0)</f>
        <v>0</v>
      </c>
      <c r="C7" s="26">
        <f t="shared" si="0"/>
        <v>1</v>
      </c>
      <c r="D7" s="26">
        <f t="shared" si="0"/>
        <v>0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1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>
      <c r="A8" s="89" t="s">
        <v>258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7"/>
      <c r="N8" s="89"/>
      <c r="O8" s="66"/>
      <c r="P8" s="67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I117" sqref="I117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65" t="s">
        <v>0</v>
      </c>
      <c r="B1" s="66"/>
      <c r="C1" s="66"/>
      <c r="D1" s="66"/>
      <c r="E1" s="66"/>
      <c r="F1" s="66"/>
      <c r="G1" s="66"/>
      <c r="H1" s="67"/>
    </row>
    <row r="2" spans="1:26" ht="19.5" customHeight="1">
      <c r="A2" s="65" t="s">
        <v>21</v>
      </c>
      <c r="B2" s="66"/>
      <c r="C2" s="66"/>
      <c r="D2" s="66"/>
      <c r="E2" s="66"/>
      <c r="F2" s="66"/>
      <c r="G2" s="66"/>
      <c r="H2" s="67"/>
    </row>
    <row r="3" spans="1:26" ht="19.5" customHeight="1">
      <c r="A3" s="65" t="s">
        <v>326</v>
      </c>
      <c r="B3" s="66"/>
      <c r="C3" s="66"/>
      <c r="D3" s="66"/>
      <c r="E3" s="66"/>
      <c r="F3" s="66"/>
      <c r="G3" s="66"/>
      <c r="H3" s="67"/>
    </row>
    <row r="4" spans="1:26" ht="19.5" customHeight="1">
      <c r="A4" s="65" t="str">
        <f>'CO-PO Mapping'!A4:P4</f>
        <v>SUBJECT:- E-Commerce                                                                                     Faculty:- Adnan Pipawala</v>
      </c>
      <c r="B4" s="66"/>
      <c r="C4" s="66"/>
      <c r="D4" s="66"/>
      <c r="E4" s="66"/>
      <c r="F4" s="66"/>
      <c r="G4" s="66"/>
      <c r="H4" s="6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>
      <c r="A5" s="80" t="s">
        <v>22</v>
      </c>
      <c r="B5" s="80" t="s">
        <v>23</v>
      </c>
      <c r="C5" s="6" t="s">
        <v>24</v>
      </c>
      <c r="D5" s="3" t="s">
        <v>25</v>
      </c>
      <c r="E5" s="3" t="s">
        <v>26</v>
      </c>
      <c r="F5" s="6" t="s">
        <v>27</v>
      </c>
      <c r="G5" s="82" t="s">
        <v>28</v>
      </c>
      <c r="H5" s="6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0">
      <c r="A6" s="81"/>
      <c r="B6" s="81"/>
      <c r="C6" s="6" t="s">
        <v>29</v>
      </c>
      <c r="D6" s="6">
        <v>70</v>
      </c>
      <c r="E6" s="6">
        <v>30</v>
      </c>
      <c r="F6" s="6">
        <f>D6+E6</f>
        <v>100</v>
      </c>
      <c r="G6" s="3" t="s">
        <v>30</v>
      </c>
      <c r="H6" s="3" t="s">
        <v>31</v>
      </c>
    </row>
    <row r="7" spans="1:26" ht="19.5" customHeight="1" thickBot="1">
      <c r="A7" s="69" t="s">
        <v>32</v>
      </c>
      <c r="B7" s="70"/>
      <c r="C7" s="71"/>
      <c r="D7" s="8">
        <v>0.6</v>
      </c>
      <c r="E7" s="9">
        <v>0.75</v>
      </c>
      <c r="F7" s="6"/>
      <c r="G7" s="8">
        <v>0.6</v>
      </c>
      <c r="H7" s="8">
        <v>0.75</v>
      </c>
    </row>
    <row r="8" spans="1:26" ht="16.5" customHeight="1" thickBot="1">
      <c r="A8" s="10">
        <v>1</v>
      </c>
      <c r="B8" s="11" t="s">
        <v>33</v>
      </c>
      <c r="C8" s="11" t="s">
        <v>34</v>
      </c>
      <c r="D8" s="53">
        <v>54</v>
      </c>
      <c r="E8" s="54">
        <v>27</v>
      </c>
      <c r="F8" s="54">
        <v>81</v>
      </c>
      <c r="G8" s="13">
        <f t="shared" ref="G8:G118" si="0">IF((D8/$D$6)&gt;=$D$7,1,0)</f>
        <v>1</v>
      </c>
      <c r="H8" s="13">
        <f t="shared" ref="H8:H118" si="1">IF((E8/$E$6)&gt;=$E$7,1,0)</f>
        <v>1</v>
      </c>
      <c r="I8" s="14"/>
      <c r="K8" s="14"/>
      <c r="L8" s="14"/>
    </row>
    <row r="9" spans="1:26" ht="16.5" customHeight="1" thickBot="1">
      <c r="A9" s="10">
        <v>2</v>
      </c>
      <c r="B9" s="11" t="s">
        <v>35</v>
      </c>
      <c r="C9" s="11" t="s">
        <v>36</v>
      </c>
      <c r="D9" s="55">
        <v>62</v>
      </c>
      <c r="E9" s="56">
        <v>30</v>
      </c>
      <c r="F9" s="56">
        <v>92</v>
      </c>
      <c r="G9" s="13">
        <f t="shared" si="0"/>
        <v>1</v>
      </c>
      <c r="H9" s="13">
        <f t="shared" si="1"/>
        <v>1</v>
      </c>
      <c r="I9" s="14"/>
      <c r="K9" s="14"/>
      <c r="L9" s="14"/>
    </row>
    <row r="10" spans="1:26" ht="16.5" customHeight="1" thickBot="1">
      <c r="A10" s="10">
        <v>3</v>
      </c>
      <c r="B10" s="11" t="s">
        <v>37</v>
      </c>
      <c r="C10" s="11" t="s">
        <v>38</v>
      </c>
      <c r="D10" s="55">
        <v>40</v>
      </c>
      <c r="E10" s="56">
        <v>26</v>
      </c>
      <c r="F10" s="56">
        <v>66</v>
      </c>
      <c r="G10" s="13">
        <f t="shared" si="0"/>
        <v>0</v>
      </c>
      <c r="H10" s="13">
        <f t="shared" si="1"/>
        <v>1</v>
      </c>
      <c r="I10" s="14"/>
      <c r="K10" s="14"/>
      <c r="L10" s="14"/>
    </row>
    <row r="11" spans="1:26" ht="16.5" customHeight="1" thickBot="1">
      <c r="A11" s="10">
        <v>4</v>
      </c>
      <c r="B11" s="11" t="s">
        <v>39</v>
      </c>
      <c r="C11" s="11" t="s">
        <v>40</v>
      </c>
      <c r="D11" s="55">
        <v>30</v>
      </c>
      <c r="E11" s="56">
        <v>26</v>
      </c>
      <c r="F11" s="56">
        <v>56</v>
      </c>
      <c r="G11" s="13">
        <f t="shared" si="0"/>
        <v>0</v>
      </c>
      <c r="H11" s="13">
        <f t="shared" si="1"/>
        <v>1</v>
      </c>
      <c r="I11" s="14"/>
      <c r="K11" s="14"/>
      <c r="L11" s="14"/>
    </row>
    <row r="12" spans="1:26" ht="16.5" customHeight="1" thickBot="1">
      <c r="A12" s="10">
        <v>5</v>
      </c>
      <c r="B12" s="11" t="s">
        <v>41</v>
      </c>
      <c r="C12" s="11" t="s">
        <v>42</v>
      </c>
      <c r="D12" s="55">
        <v>24</v>
      </c>
      <c r="E12" s="56">
        <v>25</v>
      </c>
      <c r="F12" s="56">
        <v>49</v>
      </c>
      <c r="G12" s="13">
        <f t="shared" si="0"/>
        <v>0</v>
      </c>
      <c r="H12" s="13">
        <f t="shared" si="1"/>
        <v>1</v>
      </c>
      <c r="I12" s="14"/>
      <c r="K12" s="14"/>
      <c r="L12" s="14"/>
    </row>
    <row r="13" spans="1:26" ht="16.5" customHeight="1" thickBot="1">
      <c r="A13" s="10">
        <v>6</v>
      </c>
      <c r="B13" s="11" t="s">
        <v>43</v>
      </c>
      <c r="C13" s="11" t="s">
        <v>44</v>
      </c>
      <c r="D13" s="55">
        <v>27</v>
      </c>
      <c r="E13" s="56">
        <v>25</v>
      </c>
      <c r="F13" s="56">
        <v>52</v>
      </c>
      <c r="G13" s="13">
        <f t="shared" si="0"/>
        <v>0</v>
      </c>
      <c r="H13" s="13">
        <f t="shared" si="1"/>
        <v>1</v>
      </c>
      <c r="I13" s="14"/>
      <c r="K13" s="14"/>
      <c r="L13" s="14"/>
    </row>
    <row r="14" spans="1:26" ht="16.5" customHeight="1" thickBot="1">
      <c r="A14" s="10">
        <v>7</v>
      </c>
      <c r="B14" s="11" t="s">
        <v>45</v>
      </c>
      <c r="C14" s="11" t="s">
        <v>46</v>
      </c>
      <c r="D14" s="55">
        <v>36</v>
      </c>
      <c r="E14" s="56">
        <v>28</v>
      </c>
      <c r="F14" s="56">
        <v>64</v>
      </c>
      <c r="G14" s="13">
        <f t="shared" si="0"/>
        <v>0</v>
      </c>
      <c r="H14" s="13">
        <f t="shared" si="1"/>
        <v>1</v>
      </c>
      <c r="I14" s="14"/>
      <c r="K14" s="14"/>
      <c r="L14" s="14"/>
    </row>
    <row r="15" spans="1:26" ht="16.5" customHeight="1" thickBot="1">
      <c r="A15" s="10">
        <v>8</v>
      </c>
      <c r="B15" s="11" t="s">
        <v>47</v>
      </c>
      <c r="C15" s="11" t="s">
        <v>48</v>
      </c>
      <c r="D15" s="55">
        <v>46</v>
      </c>
      <c r="E15" s="56">
        <v>29</v>
      </c>
      <c r="F15" s="56">
        <v>75</v>
      </c>
      <c r="G15" s="13">
        <f t="shared" si="0"/>
        <v>1</v>
      </c>
      <c r="H15" s="13">
        <f t="shared" si="1"/>
        <v>1</v>
      </c>
      <c r="I15" s="14"/>
      <c r="K15" s="14"/>
      <c r="L15" s="14"/>
    </row>
    <row r="16" spans="1:26" ht="16.5" customHeight="1" thickBot="1">
      <c r="A16" s="10">
        <v>9</v>
      </c>
      <c r="B16" s="11" t="s">
        <v>49</v>
      </c>
      <c r="C16" s="11" t="s">
        <v>50</v>
      </c>
      <c r="D16" s="55">
        <v>34</v>
      </c>
      <c r="E16" s="56">
        <v>27</v>
      </c>
      <c r="F16" s="56">
        <v>61</v>
      </c>
      <c r="G16" s="13">
        <f t="shared" si="0"/>
        <v>0</v>
      </c>
      <c r="H16" s="13">
        <f t="shared" si="1"/>
        <v>1</v>
      </c>
      <c r="I16" s="14"/>
      <c r="K16" s="14"/>
      <c r="L16" s="14"/>
    </row>
    <row r="17" spans="1:12" ht="16.5" customHeight="1" thickBot="1">
      <c r="A17" s="10">
        <v>10</v>
      </c>
      <c r="B17" s="11" t="s">
        <v>51</v>
      </c>
      <c r="C17" s="11" t="s">
        <v>52</v>
      </c>
      <c r="D17" s="55">
        <v>32</v>
      </c>
      <c r="E17" s="56">
        <v>27</v>
      </c>
      <c r="F17" s="56">
        <v>59</v>
      </c>
      <c r="G17" s="13">
        <f t="shared" si="0"/>
        <v>0</v>
      </c>
      <c r="H17" s="13">
        <f t="shared" si="1"/>
        <v>1</v>
      </c>
      <c r="I17" s="14"/>
      <c r="K17" s="14"/>
      <c r="L17" s="14"/>
    </row>
    <row r="18" spans="1:12" ht="16.5" customHeight="1" thickBot="1">
      <c r="A18" s="10">
        <v>11</v>
      </c>
      <c r="B18" s="11" t="s">
        <v>53</v>
      </c>
      <c r="C18" s="11" t="s">
        <v>54</v>
      </c>
      <c r="D18" s="55">
        <v>56</v>
      </c>
      <c r="E18" s="56">
        <v>29</v>
      </c>
      <c r="F18" s="56">
        <v>85</v>
      </c>
      <c r="G18" s="13">
        <f t="shared" si="0"/>
        <v>1</v>
      </c>
      <c r="H18" s="13">
        <f t="shared" si="1"/>
        <v>1</v>
      </c>
      <c r="I18" s="14"/>
      <c r="K18" s="14"/>
      <c r="L18" s="14"/>
    </row>
    <row r="19" spans="1:12" ht="16.5" customHeight="1" thickBot="1">
      <c r="A19" s="10">
        <v>12</v>
      </c>
      <c r="B19" s="11" t="s">
        <v>55</v>
      </c>
      <c r="C19" s="11" t="s">
        <v>56</v>
      </c>
      <c r="D19" s="55">
        <v>48</v>
      </c>
      <c r="E19" s="56">
        <v>28</v>
      </c>
      <c r="F19" s="56">
        <v>76</v>
      </c>
      <c r="G19" s="13">
        <f t="shared" si="0"/>
        <v>1</v>
      </c>
      <c r="H19" s="13">
        <f t="shared" si="1"/>
        <v>1</v>
      </c>
      <c r="I19" s="14"/>
      <c r="K19" s="14"/>
      <c r="L19" s="14"/>
    </row>
    <row r="20" spans="1:12" ht="16.5" customHeight="1" thickBot="1">
      <c r="A20" s="10">
        <v>13</v>
      </c>
      <c r="B20" s="11" t="s">
        <v>57</v>
      </c>
      <c r="C20" s="11" t="s">
        <v>58</v>
      </c>
      <c r="D20" s="55">
        <v>27</v>
      </c>
      <c r="E20" s="56">
        <v>27</v>
      </c>
      <c r="F20" s="56">
        <v>54</v>
      </c>
      <c r="G20" s="13">
        <f t="shared" si="0"/>
        <v>0</v>
      </c>
      <c r="H20" s="13">
        <f t="shared" si="1"/>
        <v>1</v>
      </c>
      <c r="I20" s="14"/>
      <c r="K20" s="14"/>
      <c r="L20" s="14"/>
    </row>
    <row r="21" spans="1:12" ht="16.5" customHeight="1" thickBot="1">
      <c r="A21" s="10">
        <v>14</v>
      </c>
      <c r="B21" s="11" t="s">
        <v>59</v>
      </c>
      <c r="C21" s="11" t="s">
        <v>60</v>
      </c>
      <c r="D21" s="55">
        <v>36</v>
      </c>
      <c r="E21" s="56">
        <v>26</v>
      </c>
      <c r="F21" s="56">
        <v>62</v>
      </c>
      <c r="G21" s="13">
        <f t="shared" si="0"/>
        <v>0</v>
      </c>
      <c r="H21" s="13">
        <f t="shared" si="1"/>
        <v>1</v>
      </c>
      <c r="I21" s="14"/>
      <c r="K21" s="14"/>
      <c r="L21" s="14"/>
    </row>
    <row r="22" spans="1:12" ht="16.5" customHeight="1" thickBot="1">
      <c r="A22" s="10">
        <v>15</v>
      </c>
      <c r="B22" s="11" t="s">
        <v>61</v>
      </c>
      <c r="C22" s="11" t="s">
        <v>62</v>
      </c>
      <c r="D22" s="55">
        <v>37</v>
      </c>
      <c r="E22" s="56">
        <v>26</v>
      </c>
      <c r="F22" s="56">
        <v>63</v>
      </c>
      <c r="G22" s="13">
        <f t="shared" si="0"/>
        <v>0</v>
      </c>
      <c r="H22" s="13">
        <f t="shared" si="1"/>
        <v>1</v>
      </c>
      <c r="I22" s="14"/>
      <c r="K22" s="14"/>
      <c r="L22" s="14"/>
    </row>
    <row r="23" spans="1:12" ht="16.5" customHeight="1" thickBot="1">
      <c r="A23" s="10">
        <v>16</v>
      </c>
      <c r="B23" s="11" t="s">
        <v>63</v>
      </c>
      <c r="C23" s="11" t="s">
        <v>64</v>
      </c>
      <c r="D23" s="55">
        <v>39</v>
      </c>
      <c r="E23" s="56">
        <v>27</v>
      </c>
      <c r="F23" s="56">
        <v>66</v>
      </c>
      <c r="G23" s="13">
        <f t="shared" si="0"/>
        <v>0</v>
      </c>
      <c r="H23" s="13">
        <f t="shared" si="1"/>
        <v>1</v>
      </c>
      <c r="I23" s="14"/>
      <c r="K23" s="14"/>
      <c r="L23" s="14"/>
    </row>
    <row r="24" spans="1:12" ht="16.5" customHeight="1" thickBot="1">
      <c r="A24" s="10">
        <v>17</v>
      </c>
      <c r="B24" s="11" t="s">
        <v>65</v>
      </c>
      <c r="C24" s="11" t="s">
        <v>66</v>
      </c>
      <c r="D24" s="55">
        <v>40</v>
      </c>
      <c r="E24" s="56">
        <v>30</v>
      </c>
      <c r="F24" s="56">
        <v>70</v>
      </c>
      <c r="G24" s="13">
        <f t="shared" si="0"/>
        <v>0</v>
      </c>
      <c r="H24" s="13">
        <f t="shared" si="1"/>
        <v>1</v>
      </c>
      <c r="I24" s="14"/>
      <c r="K24" s="14"/>
      <c r="L24" s="14"/>
    </row>
    <row r="25" spans="1:12" ht="16.5" customHeight="1" thickBot="1">
      <c r="A25" s="10">
        <v>18</v>
      </c>
      <c r="B25" s="11" t="s">
        <v>67</v>
      </c>
      <c r="C25" s="11" t="s">
        <v>68</v>
      </c>
      <c r="D25" s="55">
        <v>21</v>
      </c>
      <c r="E25" s="56">
        <v>26</v>
      </c>
      <c r="F25" s="56">
        <v>47</v>
      </c>
      <c r="G25" s="13">
        <f t="shared" si="0"/>
        <v>0</v>
      </c>
      <c r="H25" s="13">
        <f t="shared" si="1"/>
        <v>1</v>
      </c>
      <c r="I25" s="14"/>
      <c r="K25" s="14"/>
      <c r="L25" s="14"/>
    </row>
    <row r="26" spans="1:12" ht="16.5" customHeight="1" thickBot="1">
      <c r="A26" s="10">
        <v>19</v>
      </c>
      <c r="B26" s="11" t="s">
        <v>69</v>
      </c>
      <c r="C26" s="11" t="s">
        <v>70</v>
      </c>
      <c r="D26" s="55">
        <v>34</v>
      </c>
      <c r="E26" s="56">
        <v>27</v>
      </c>
      <c r="F26" s="56">
        <v>61</v>
      </c>
      <c r="G26" s="13">
        <f t="shared" si="0"/>
        <v>0</v>
      </c>
      <c r="H26" s="13">
        <f t="shared" si="1"/>
        <v>1</v>
      </c>
      <c r="I26" s="14"/>
      <c r="K26" s="14"/>
      <c r="L26" s="14"/>
    </row>
    <row r="27" spans="1:12" ht="16.5" customHeight="1" thickBot="1">
      <c r="A27" s="10">
        <v>20</v>
      </c>
      <c r="B27" s="11" t="s">
        <v>71</v>
      </c>
      <c r="C27" s="11" t="s">
        <v>72</v>
      </c>
      <c r="D27" s="55">
        <v>31</v>
      </c>
      <c r="E27" s="56">
        <v>27</v>
      </c>
      <c r="F27" s="56">
        <v>58</v>
      </c>
      <c r="G27" s="13">
        <f t="shared" si="0"/>
        <v>0</v>
      </c>
      <c r="H27" s="13">
        <f t="shared" si="1"/>
        <v>1</v>
      </c>
      <c r="I27" s="14"/>
      <c r="K27" s="14"/>
      <c r="L27" s="14"/>
    </row>
    <row r="28" spans="1:12" ht="16.5" customHeight="1" thickBot="1">
      <c r="A28" s="10">
        <v>21</v>
      </c>
      <c r="B28" s="11" t="s">
        <v>73</v>
      </c>
      <c r="C28" s="11" t="s">
        <v>74</v>
      </c>
      <c r="D28" s="55">
        <v>28</v>
      </c>
      <c r="E28" s="56">
        <v>27</v>
      </c>
      <c r="F28" s="56">
        <v>55</v>
      </c>
      <c r="G28" s="13">
        <f t="shared" si="0"/>
        <v>0</v>
      </c>
      <c r="H28" s="13">
        <f t="shared" si="1"/>
        <v>1</v>
      </c>
      <c r="I28" s="14"/>
      <c r="K28" s="14"/>
      <c r="L28" s="14"/>
    </row>
    <row r="29" spans="1:12" ht="16.5" customHeight="1" thickBot="1">
      <c r="A29" s="10">
        <v>22</v>
      </c>
      <c r="B29" s="11" t="s">
        <v>75</v>
      </c>
      <c r="C29" s="11" t="s">
        <v>76</v>
      </c>
      <c r="D29" s="55">
        <v>39</v>
      </c>
      <c r="E29" s="56">
        <v>27</v>
      </c>
      <c r="F29" s="56">
        <v>66</v>
      </c>
      <c r="G29" s="13">
        <f t="shared" si="0"/>
        <v>0</v>
      </c>
      <c r="H29" s="13">
        <f t="shared" si="1"/>
        <v>1</v>
      </c>
      <c r="I29" s="14"/>
      <c r="K29" s="14"/>
      <c r="L29" s="14"/>
    </row>
    <row r="30" spans="1:12" ht="16.5" customHeight="1" thickBot="1">
      <c r="A30" s="10">
        <v>23</v>
      </c>
      <c r="B30" s="11" t="s">
        <v>77</v>
      </c>
      <c r="C30" s="11" t="s">
        <v>78</v>
      </c>
      <c r="D30" s="55">
        <v>16</v>
      </c>
      <c r="E30" s="56">
        <v>26</v>
      </c>
      <c r="F30" s="56">
        <v>42</v>
      </c>
      <c r="G30" s="13">
        <f t="shared" si="0"/>
        <v>0</v>
      </c>
      <c r="H30" s="13">
        <f t="shared" si="1"/>
        <v>1</v>
      </c>
      <c r="I30" s="14"/>
      <c r="K30" s="14"/>
      <c r="L30" s="14"/>
    </row>
    <row r="31" spans="1:12" ht="16.5" customHeight="1" thickBot="1">
      <c r="A31" s="10">
        <v>24</v>
      </c>
      <c r="B31" s="11" t="s">
        <v>79</v>
      </c>
      <c r="C31" s="11" t="s">
        <v>80</v>
      </c>
      <c r="D31" s="55">
        <v>30</v>
      </c>
      <c r="E31" s="56">
        <v>27</v>
      </c>
      <c r="F31" s="56">
        <v>57</v>
      </c>
      <c r="G31" s="13">
        <f t="shared" si="0"/>
        <v>0</v>
      </c>
      <c r="H31" s="13">
        <f t="shared" si="1"/>
        <v>1</v>
      </c>
      <c r="I31" s="14"/>
      <c r="K31" s="14"/>
      <c r="L31" s="14"/>
    </row>
    <row r="32" spans="1:12" ht="16.5" customHeight="1" thickBot="1">
      <c r="A32" s="10">
        <v>25</v>
      </c>
      <c r="B32" s="11" t="s">
        <v>81</v>
      </c>
      <c r="C32" s="11" t="s">
        <v>82</v>
      </c>
      <c r="D32" s="55">
        <v>29</v>
      </c>
      <c r="E32" s="56">
        <v>28</v>
      </c>
      <c r="F32" s="56">
        <v>57</v>
      </c>
      <c r="G32" s="13">
        <f t="shared" si="0"/>
        <v>0</v>
      </c>
      <c r="H32" s="13">
        <f t="shared" si="1"/>
        <v>1</v>
      </c>
      <c r="I32" s="14"/>
      <c r="K32" s="14"/>
      <c r="L32" s="14"/>
    </row>
    <row r="33" spans="1:12" ht="16.5" customHeight="1" thickBot="1">
      <c r="A33" s="10">
        <v>26</v>
      </c>
      <c r="B33" s="11" t="s">
        <v>83</v>
      </c>
      <c r="C33" s="11" t="s">
        <v>84</v>
      </c>
      <c r="D33" s="55">
        <v>51</v>
      </c>
      <c r="E33" s="56">
        <v>28</v>
      </c>
      <c r="F33" s="56">
        <v>79</v>
      </c>
      <c r="G33" s="13">
        <f t="shared" si="0"/>
        <v>1</v>
      </c>
      <c r="H33" s="13">
        <f t="shared" si="1"/>
        <v>1</v>
      </c>
      <c r="I33" s="14"/>
      <c r="K33" s="14"/>
      <c r="L33" s="14"/>
    </row>
    <row r="34" spans="1:12" ht="16.5" customHeight="1" thickBot="1">
      <c r="A34" s="10">
        <v>27</v>
      </c>
      <c r="B34" s="11" t="s">
        <v>85</v>
      </c>
      <c r="C34" s="11" t="s">
        <v>86</v>
      </c>
      <c r="D34" s="55">
        <v>29</v>
      </c>
      <c r="E34" s="56">
        <v>30</v>
      </c>
      <c r="F34" s="56">
        <v>59</v>
      </c>
      <c r="G34" s="13">
        <f t="shared" si="0"/>
        <v>0</v>
      </c>
      <c r="H34" s="13">
        <f t="shared" si="1"/>
        <v>1</v>
      </c>
      <c r="I34" s="14"/>
      <c r="K34" s="14"/>
      <c r="L34" s="14"/>
    </row>
    <row r="35" spans="1:12" ht="16.5" customHeight="1" thickBot="1">
      <c r="A35" s="10">
        <v>28</v>
      </c>
      <c r="B35" s="11" t="s">
        <v>87</v>
      </c>
      <c r="C35" s="11" t="s">
        <v>88</v>
      </c>
      <c r="D35" s="55">
        <v>31</v>
      </c>
      <c r="E35" s="56">
        <v>26</v>
      </c>
      <c r="F35" s="56">
        <v>57</v>
      </c>
      <c r="G35" s="13">
        <f t="shared" si="0"/>
        <v>0</v>
      </c>
      <c r="H35" s="13">
        <f t="shared" si="1"/>
        <v>1</v>
      </c>
      <c r="I35" s="14"/>
      <c r="K35" s="14"/>
      <c r="L35" s="14"/>
    </row>
    <row r="36" spans="1:12" ht="16.5" customHeight="1" thickBot="1">
      <c r="A36" s="10">
        <v>29</v>
      </c>
      <c r="B36" s="11" t="s">
        <v>89</v>
      </c>
      <c r="C36" s="11" t="s">
        <v>90</v>
      </c>
      <c r="D36" s="55">
        <v>28</v>
      </c>
      <c r="E36" s="56">
        <v>28</v>
      </c>
      <c r="F36" s="56">
        <v>56</v>
      </c>
      <c r="G36" s="13">
        <f t="shared" si="0"/>
        <v>0</v>
      </c>
      <c r="H36" s="13">
        <f t="shared" si="1"/>
        <v>1</v>
      </c>
      <c r="I36" s="14"/>
      <c r="K36" s="14"/>
      <c r="L36" s="14"/>
    </row>
    <row r="37" spans="1:12" ht="16.5" customHeight="1" thickBot="1">
      <c r="A37" s="10">
        <v>30</v>
      </c>
      <c r="B37" s="11" t="s">
        <v>91</v>
      </c>
      <c r="C37" s="11" t="s">
        <v>92</v>
      </c>
      <c r="D37" s="55">
        <v>24</v>
      </c>
      <c r="E37" s="56">
        <v>26</v>
      </c>
      <c r="F37" s="56">
        <v>50</v>
      </c>
      <c r="G37" s="13">
        <f t="shared" si="0"/>
        <v>0</v>
      </c>
      <c r="H37" s="13">
        <f t="shared" si="1"/>
        <v>1</v>
      </c>
      <c r="I37" s="14"/>
      <c r="K37" s="14"/>
      <c r="L37" s="14"/>
    </row>
    <row r="38" spans="1:12" ht="16.5" customHeight="1" thickBot="1">
      <c r="A38" s="10">
        <v>31</v>
      </c>
      <c r="B38" s="11" t="s">
        <v>93</v>
      </c>
      <c r="C38" s="11" t="s">
        <v>94</v>
      </c>
      <c r="D38" s="55">
        <v>33</v>
      </c>
      <c r="E38" s="56">
        <v>26</v>
      </c>
      <c r="F38" s="56">
        <v>59</v>
      </c>
      <c r="G38" s="13">
        <f t="shared" si="0"/>
        <v>0</v>
      </c>
      <c r="H38" s="13">
        <f t="shared" si="1"/>
        <v>1</v>
      </c>
      <c r="I38" s="14"/>
      <c r="K38" s="14"/>
      <c r="L38" s="14"/>
    </row>
    <row r="39" spans="1:12" ht="16.5" customHeight="1" thickBot="1">
      <c r="A39" s="10">
        <v>32</v>
      </c>
      <c r="B39" s="11" t="s">
        <v>95</v>
      </c>
      <c r="C39" s="11" t="s">
        <v>96</v>
      </c>
      <c r="D39" s="55">
        <v>23</v>
      </c>
      <c r="E39" s="56">
        <v>26</v>
      </c>
      <c r="F39" s="56">
        <v>49</v>
      </c>
      <c r="G39" s="13">
        <f t="shared" si="0"/>
        <v>0</v>
      </c>
      <c r="H39" s="13">
        <f t="shared" si="1"/>
        <v>1</v>
      </c>
      <c r="I39" s="14"/>
      <c r="K39" s="14"/>
      <c r="L39" s="14"/>
    </row>
    <row r="40" spans="1:12" ht="16.5" customHeight="1" thickBot="1">
      <c r="A40" s="10">
        <v>33</v>
      </c>
      <c r="B40" s="11" t="s">
        <v>97</v>
      </c>
      <c r="C40" s="11" t="s">
        <v>98</v>
      </c>
      <c r="D40" s="55">
        <v>50</v>
      </c>
      <c r="E40" s="56">
        <v>29</v>
      </c>
      <c r="F40" s="56">
        <v>79</v>
      </c>
      <c r="G40" s="13">
        <f t="shared" si="0"/>
        <v>1</v>
      </c>
      <c r="H40" s="13">
        <f t="shared" si="1"/>
        <v>1</v>
      </c>
      <c r="I40" s="14"/>
      <c r="K40" s="14"/>
      <c r="L40" s="14"/>
    </row>
    <row r="41" spans="1:12" ht="16.5" customHeight="1" thickBot="1">
      <c r="A41" s="10">
        <v>34</v>
      </c>
      <c r="B41" s="11" t="s">
        <v>99</v>
      </c>
      <c r="C41" s="11" t="s">
        <v>100</v>
      </c>
      <c r="D41" s="55">
        <v>54</v>
      </c>
      <c r="E41" s="56">
        <v>30</v>
      </c>
      <c r="F41" s="56">
        <v>84</v>
      </c>
      <c r="G41" s="13">
        <f t="shared" si="0"/>
        <v>1</v>
      </c>
      <c r="H41" s="13">
        <f t="shared" si="1"/>
        <v>1</v>
      </c>
      <c r="I41" s="14"/>
      <c r="K41" s="14"/>
      <c r="L41" s="14"/>
    </row>
    <row r="42" spans="1:12" ht="16.5" customHeight="1" thickBot="1">
      <c r="A42" s="10">
        <v>35</v>
      </c>
      <c r="B42" s="11" t="s">
        <v>101</v>
      </c>
      <c r="C42" s="11" t="s">
        <v>102</v>
      </c>
      <c r="D42" s="55">
        <v>20</v>
      </c>
      <c r="E42" s="56">
        <v>27</v>
      </c>
      <c r="F42" s="56">
        <v>47</v>
      </c>
      <c r="G42" s="13">
        <f t="shared" si="0"/>
        <v>0</v>
      </c>
      <c r="H42" s="13">
        <f t="shared" si="1"/>
        <v>1</v>
      </c>
      <c r="I42" s="14"/>
      <c r="K42" s="14"/>
      <c r="L42" s="14"/>
    </row>
    <row r="43" spans="1:12" ht="16.5" customHeight="1" thickBot="1">
      <c r="A43" s="10">
        <v>36</v>
      </c>
      <c r="B43" s="11" t="s">
        <v>103</v>
      </c>
      <c r="C43" s="11" t="s">
        <v>104</v>
      </c>
      <c r="D43" s="55">
        <v>26</v>
      </c>
      <c r="E43" s="56">
        <v>25</v>
      </c>
      <c r="F43" s="56">
        <v>51</v>
      </c>
      <c r="G43" s="13">
        <f t="shared" si="0"/>
        <v>0</v>
      </c>
      <c r="H43" s="13">
        <f t="shared" si="1"/>
        <v>1</v>
      </c>
      <c r="I43" s="14"/>
      <c r="K43" s="14"/>
      <c r="L43" s="14"/>
    </row>
    <row r="44" spans="1:12" ht="16.5" customHeight="1" thickBot="1">
      <c r="A44" s="10">
        <v>37</v>
      </c>
      <c r="B44" s="11" t="s">
        <v>105</v>
      </c>
      <c r="C44" s="11" t="s">
        <v>106</v>
      </c>
      <c r="D44" s="55">
        <v>43</v>
      </c>
      <c r="E44" s="56">
        <v>27</v>
      </c>
      <c r="F44" s="56">
        <v>70</v>
      </c>
      <c r="G44" s="13">
        <f t="shared" si="0"/>
        <v>1</v>
      </c>
      <c r="H44" s="13">
        <f t="shared" si="1"/>
        <v>1</v>
      </c>
      <c r="I44" s="14"/>
      <c r="K44" s="14"/>
      <c r="L44" s="14"/>
    </row>
    <row r="45" spans="1:12" ht="16.5" customHeight="1" thickBot="1">
      <c r="A45" s="10">
        <v>38</v>
      </c>
      <c r="B45" s="11" t="s">
        <v>107</v>
      </c>
      <c r="C45" s="11" t="s">
        <v>108</v>
      </c>
      <c r="D45" s="55">
        <v>33</v>
      </c>
      <c r="E45" s="56">
        <v>27</v>
      </c>
      <c r="F45" s="56">
        <v>60</v>
      </c>
      <c r="G45" s="13">
        <f t="shared" si="0"/>
        <v>0</v>
      </c>
      <c r="H45" s="13">
        <f t="shared" si="1"/>
        <v>1</v>
      </c>
      <c r="I45" s="14"/>
      <c r="K45" s="14"/>
      <c r="L45" s="14"/>
    </row>
    <row r="46" spans="1:12" ht="16.5" customHeight="1" thickBot="1">
      <c r="A46" s="10">
        <v>39</v>
      </c>
      <c r="B46" s="11" t="s">
        <v>109</v>
      </c>
      <c r="C46" s="11" t="s">
        <v>110</v>
      </c>
      <c r="D46" s="55">
        <v>53</v>
      </c>
      <c r="E46" s="56">
        <v>26</v>
      </c>
      <c r="F46" s="56">
        <v>79</v>
      </c>
      <c r="G46" s="13">
        <f t="shared" si="0"/>
        <v>1</v>
      </c>
      <c r="H46" s="13">
        <f t="shared" si="1"/>
        <v>1</v>
      </c>
      <c r="I46" s="14"/>
      <c r="K46" s="14"/>
      <c r="L46" s="14"/>
    </row>
    <row r="47" spans="1:12" ht="16.5" customHeight="1" thickBot="1">
      <c r="A47" s="10">
        <v>40</v>
      </c>
      <c r="B47" s="11" t="s">
        <v>111</v>
      </c>
      <c r="C47" s="11" t="s">
        <v>112</v>
      </c>
      <c r="D47" s="55">
        <v>29</v>
      </c>
      <c r="E47" s="56">
        <v>27</v>
      </c>
      <c r="F47" s="56">
        <v>56</v>
      </c>
      <c r="G47" s="13">
        <f t="shared" si="0"/>
        <v>0</v>
      </c>
      <c r="H47" s="13">
        <f t="shared" si="1"/>
        <v>1</v>
      </c>
      <c r="I47" s="14"/>
      <c r="K47" s="14"/>
      <c r="L47" s="14"/>
    </row>
    <row r="48" spans="1:12" ht="16.5" customHeight="1" thickBot="1">
      <c r="A48" s="10">
        <v>41</v>
      </c>
      <c r="B48" s="11" t="s">
        <v>113</v>
      </c>
      <c r="C48" s="11" t="s">
        <v>114</v>
      </c>
      <c r="D48" s="55">
        <v>32</v>
      </c>
      <c r="E48" s="56">
        <v>25</v>
      </c>
      <c r="F48" s="56">
        <v>57</v>
      </c>
      <c r="G48" s="13">
        <f t="shared" si="0"/>
        <v>0</v>
      </c>
      <c r="H48" s="13">
        <f t="shared" si="1"/>
        <v>1</v>
      </c>
      <c r="I48" s="14"/>
      <c r="K48" s="14"/>
      <c r="L48" s="14"/>
    </row>
    <row r="49" spans="1:12" ht="16.5" customHeight="1" thickBot="1">
      <c r="A49" s="10">
        <v>42</v>
      </c>
      <c r="B49" s="11" t="s">
        <v>115</v>
      </c>
      <c r="C49" s="11" t="s">
        <v>116</v>
      </c>
      <c r="D49" s="55">
        <v>25</v>
      </c>
      <c r="E49" s="56">
        <v>27</v>
      </c>
      <c r="F49" s="56">
        <v>52</v>
      </c>
      <c r="G49" s="13">
        <f t="shared" si="0"/>
        <v>0</v>
      </c>
      <c r="H49" s="13">
        <f t="shared" si="1"/>
        <v>1</v>
      </c>
      <c r="I49" s="14"/>
      <c r="K49" s="14"/>
      <c r="L49" s="14"/>
    </row>
    <row r="50" spans="1:12" ht="16.5" customHeight="1" thickBot="1">
      <c r="A50" s="10">
        <v>43</v>
      </c>
      <c r="B50" s="11" t="s">
        <v>117</v>
      </c>
      <c r="C50" s="11" t="s">
        <v>118</v>
      </c>
      <c r="D50" s="55">
        <v>48</v>
      </c>
      <c r="E50" s="56">
        <v>29</v>
      </c>
      <c r="F50" s="56">
        <v>77</v>
      </c>
      <c r="G50" s="13">
        <f t="shared" si="0"/>
        <v>1</v>
      </c>
      <c r="H50" s="13">
        <f t="shared" si="1"/>
        <v>1</v>
      </c>
      <c r="I50" s="14"/>
      <c r="K50" s="14"/>
      <c r="L50" s="14"/>
    </row>
    <row r="51" spans="1:12" ht="16.5" customHeight="1" thickBot="1">
      <c r="A51" s="10">
        <v>44</v>
      </c>
      <c r="B51" s="11" t="s">
        <v>119</v>
      </c>
      <c r="C51" s="11" t="s">
        <v>120</v>
      </c>
      <c r="D51" s="55">
        <v>61</v>
      </c>
      <c r="E51" s="56">
        <v>30</v>
      </c>
      <c r="F51" s="56">
        <v>91</v>
      </c>
      <c r="G51" s="13">
        <f t="shared" si="0"/>
        <v>1</v>
      </c>
      <c r="H51" s="13">
        <f t="shared" si="1"/>
        <v>1</v>
      </c>
      <c r="I51" s="14"/>
      <c r="K51" s="14"/>
      <c r="L51" s="14"/>
    </row>
    <row r="52" spans="1:12" ht="16.5" customHeight="1" thickBot="1">
      <c r="A52" s="10">
        <v>45</v>
      </c>
      <c r="B52" s="11" t="s">
        <v>121</v>
      </c>
      <c r="C52" s="11" t="s">
        <v>122</v>
      </c>
      <c r="D52" s="55">
        <v>24</v>
      </c>
      <c r="E52" s="56">
        <v>27</v>
      </c>
      <c r="F52" s="56">
        <v>51</v>
      </c>
      <c r="G52" s="13">
        <f t="shared" si="0"/>
        <v>0</v>
      </c>
      <c r="H52" s="13">
        <f t="shared" si="1"/>
        <v>1</v>
      </c>
      <c r="I52" s="14"/>
      <c r="K52" s="14"/>
      <c r="L52" s="14"/>
    </row>
    <row r="53" spans="1:12" ht="16.5" customHeight="1" thickBot="1">
      <c r="A53" s="10">
        <v>46</v>
      </c>
      <c r="B53" s="11" t="s">
        <v>123</v>
      </c>
      <c r="C53" s="11" t="s">
        <v>124</v>
      </c>
      <c r="D53" s="55">
        <v>30</v>
      </c>
      <c r="E53" s="56">
        <v>26</v>
      </c>
      <c r="F53" s="56">
        <v>56</v>
      </c>
      <c r="G53" s="13">
        <f t="shared" si="0"/>
        <v>0</v>
      </c>
      <c r="H53" s="13">
        <f t="shared" si="1"/>
        <v>1</v>
      </c>
      <c r="I53" s="14"/>
      <c r="K53" s="14"/>
      <c r="L53" s="14"/>
    </row>
    <row r="54" spans="1:12" ht="16.5" customHeight="1" thickBot="1">
      <c r="A54" s="10">
        <v>47</v>
      </c>
      <c r="B54" s="11" t="s">
        <v>125</v>
      </c>
      <c r="C54" s="11" t="s">
        <v>126</v>
      </c>
      <c r="D54" s="55">
        <v>29</v>
      </c>
      <c r="E54" s="56">
        <v>28</v>
      </c>
      <c r="F54" s="56">
        <v>57</v>
      </c>
      <c r="G54" s="13">
        <f t="shared" si="0"/>
        <v>0</v>
      </c>
      <c r="H54" s="13">
        <f t="shared" si="1"/>
        <v>1</v>
      </c>
      <c r="I54" s="14"/>
      <c r="K54" s="14"/>
      <c r="L54" s="14"/>
    </row>
    <row r="55" spans="1:12" ht="16.5" customHeight="1" thickBot="1">
      <c r="A55" s="10">
        <v>48</v>
      </c>
      <c r="B55" s="11" t="s">
        <v>127</v>
      </c>
      <c r="C55" s="11" t="s">
        <v>128</v>
      </c>
      <c r="D55" s="55">
        <v>53</v>
      </c>
      <c r="E55" s="56">
        <v>28</v>
      </c>
      <c r="F55" s="56">
        <v>81</v>
      </c>
      <c r="G55" s="13">
        <f t="shared" si="0"/>
        <v>1</v>
      </c>
      <c r="H55" s="13">
        <f t="shared" si="1"/>
        <v>1</v>
      </c>
      <c r="I55" s="14"/>
      <c r="K55" s="14"/>
      <c r="L55" s="14"/>
    </row>
    <row r="56" spans="1:12" ht="16.5" customHeight="1" thickBot="1">
      <c r="A56" s="10">
        <v>49</v>
      </c>
      <c r="B56" s="11" t="s">
        <v>129</v>
      </c>
      <c r="C56" s="11" t="s">
        <v>130</v>
      </c>
      <c r="D56" s="55">
        <v>56</v>
      </c>
      <c r="E56" s="56">
        <v>29</v>
      </c>
      <c r="F56" s="56">
        <v>85</v>
      </c>
      <c r="G56" s="13">
        <f t="shared" si="0"/>
        <v>1</v>
      </c>
      <c r="H56" s="13">
        <f t="shared" si="1"/>
        <v>1</v>
      </c>
      <c r="I56" s="14"/>
      <c r="K56" s="14"/>
      <c r="L56" s="14"/>
    </row>
    <row r="57" spans="1:12" ht="16.5" customHeight="1" thickBot="1">
      <c r="A57" s="10">
        <v>50</v>
      </c>
      <c r="B57" s="11" t="s">
        <v>131</v>
      </c>
      <c r="C57" s="11" t="s">
        <v>132</v>
      </c>
      <c r="D57" s="55">
        <v>50</v>
      </c>
      <c r="E57" s="56">
        <v>28</v>
      </c>
      <c r="F57" s="56">
        <v>78</v>
      </c>
      <c r="G57" s="13">
        <f t="shared" si="0"/>
        <v>1</v>
      </c>
      <c r="H57" s="13">
        <f t="shared" si="1"/>
        <v>1</v>
      </c>
      <c r="I57" s="14"/>
      <c r="K57" s="14"/>
      <c r="L57" s="14"/>
    </row>
    <row r="58" spans="1:12" ht="16.5" customHeight="1" thickBot="1">
      <c r="A58" s="10">
        <v>51</v>
      </c>
      <c r="B58" s="11" t="s">
        <v>133</v>
      </c>
      <c r="C58" s="11" t="s">
        <v>134</v>
      </c>
      <c r="D58" s="55">
        <v>37</v>
      </c>
      <c r="E58" s="56">
        <v>25</v>
      </c>
      <c r="F58" s="56">
        <v>62</v>
      </c>
      <c r="G58" s="13">
        <f t="shared" si="0"/>
        <v>0</v>
      </c>
      <c r="H58" s="13">
        <f t="shared" si="1"/>
        <v>1</v>
      </c>
      <c r="I58" s="14"/>
      <c r="K58" s="14"/>
      <c r="L58" s="14"/>
    </row>
    <row r="59" spans="1:12" ht="16.5" customHeight="1" thickBot="1">
      <c r="A59" s="10">
        <v>52</v>
      </c>
      <c r="B59" s="11" t="s">
        <v>135</v>
      </c>
      <c r="C59" s="11" t="s">
        <v>136</v>
      </c>
      <c r="D59" s="55">
        <v>24</v>
      </c>
      <c r="E59" s="56">
        <v>27</v>
      </c>
      <c r="F59" s="56">
        <v>51</v>
      </c>
      <c r="G59" s="13">
        <f t="shared" si="0"/>
        <v>0</v>
      </c>
      <c r="H59" s="13">
        <f t="shared" si="1"/>
        <v>1</v>
      </c>
      <c r="I59" s="14"/>
      <c r="K59" s="14"/>
      <c r="L59" s="14"/>
    </row>
    <row r="60" spans="1:12" ht="16.5" customHeight="1" thickBot="1">
      <c r="A60" s="10">
        <v>53</v>
      </c>
      <c r="B60" s="11" t="s">
        <v>137</v>
      </c>
      <c r="C60" s="11" t="s">
        <v>138</v>
      </c>
      <c r="D60" s="55">
        <v>49</v>
      </c>
      <c r="E60" s="56">
        <v>30</v>
      </c>
      <c r="F60" s="56">
        <v>79</v>
      </c>
      <c r="G60" s="13">
        <f t="shared" si="0"/>
        <v>1</v>
      </c>
      <c r="H60" s="13">
        <f t="shared" si="1"/>
        <v>1</v>
      </c>
      <c r="I60" s="14"/>
      <c r="K60" s="14"/>
      <c r="L60" s="14"/>
    </row>
    <row r="61" spans="1:12" ht="16.5" customHeight="1" thickBot="1">
      <c r="A61" s="10">
        <v>54</v>
      </c>
      <c r="B61" s="11" t="s">
        <v>139</v>
      </c>
      <c r="C61" s="11" t="s">
        <v>140</v>
      </c>
      <c r="D61" s="55">
        <v>44</v>
      </c>
      <c r="E61" s="56">
        <v>27</v>
      </c>
      <c r="F61" s="56">
        <v>71</v>
      </c>
      <c r="G61" s="13">
        <f t="shared" si="0"/>
        <v>1</v>
      </c>
      <c r="H61" s="13">
        <f t="shared" si="1"/>
        <v>1</v>
      </c>
      <c r="I61" s="14"/>
      <c r="K61" s="14"/>
      <c r="L61" s="14"/>
    </row>
    <row r="62" spans="1:12" ht="16.5" customHeight="1" thickBot="1">
      <c r="A62" s="10">
        <v>55</v>
      </c>
      <c r="B62" s="11" t="s">
        <v>141</v>
      </c>
      <c r="C62" s="11" t="s">
        <v>142</v>
      </c>
      <c r="D62" s="55">
        <v>28</v>
      </c>
      <c r="E62" s="56">
        <v>28</v>
      </c>
      <c r="F62" s="56">
        <v>56</v>
      </c>
      <c r="G62" s="13">
        <f t="shared" si="0"/>
        <v>0</v>
      </c>
      <c r="H62" s="13">
        <f t="shared" si="1"/>
        <v>1</v>
      </c>
      <c r="I62" s="14"/>
      <c r="K62" s="14"/>
      <c r="L62" s="14"/>
    </row>
    <row r="63" spans="1:12" ht="16.5" customHeight="1" thickBot="1">
      <c r="A63" s="10">
        <v>56</v>
      </c>
      <c r="B63" s="11" t="s">
        <v>143</v>
      </c>
      <c r="C63" s="11" t="s">
        <v>144</v>
      </c>
      <c r="D63" s="55">
        <v>38</v>
      </c>
      <c r="E63" s="56">
        <v>28</v>
      </c>
      <c r="F63" s="56">
        <v>66</v>
      </c>
      <c r="G63" s="13">
        <f t="shared" si="0"/>
        <v>0</v>
      </c>
      <c r="H63" s="13">
        <f t="shared" si="1"/>
        <v>1</v>
      </c>
      <c r="I63" s="14"/>
      <c r="K63" s="14"/>
      <c r="L63" s="14"/>
    </row>
    <row r="64" spans="1:12" ht="16.5" customHeight="1" thickBot="1">
      <c r="A64" s="10">
        <v>57</v>
      </c>
      <c r="B64" s="11" t="s">
        <v>145</v>
      </c>
      <c r="C64" s="11" t="s">
        <v>146</v>
      </c>
      <c r="D64" s="55">
        <v>57</v>
      </c>
      <c r="E64" s="56">
        <v>26</v>
      </c>
      <c r="F64" s="56">
        <v>83</v>
      </c>
      <c r="G64" s="13">
        <f t="shared" si="0"/>
        <v>1</v>
      </c>
      <c r="H64" s="13">
        <f t="shared" si="1"/>
        <v>1</v>
      </c>
      <c r="I64" s="14"/>
      <c r="K64" s="14"/>
      <c r="L64" s="14"/>
    </row>
    <row r="65" spans="1:12" ht="16.5" customHeight="1" thickBot="1">
      <c r="A65" s="10">
        <v>58</v>
      </c>
      <c r="B65" s="11" t="s">
        <v>147</v>
      </c>
      <c r="C65" s="11" t="s">
        <v>148</v>
      </c>
      <c r="D65" s="55">
        <v>29</v>
      </c>
      <c r="E65" s="56">
        <v>27</v>
      </c>
      <c r="F65" s="56">
        <v>56</v>
      </c>
      <c r="G65" s="13">
        <f t="shared" si="0"/>
        <v>0</v>
      </c>
      <c r="H65" s="13">
        <f t="shared" si="1"/>
        <v>1</v>
      </c>
      <c r="I65" s="14"/>
      <c r="K65" s="14"/>
      <c r="L65" s="14"/>
    </row>
    <row r="66" spans="1:12" ht="16.5" customHeight="1" thickBot="1">
      <c r="A66" s="10">
        <v>59</v>
      </c>
      <c r="B66" s="11" t="s">
        <v>149</v>
      </c>
      <c r="C66" s="11" t="s">
        <v>150</v>
      </c>
      <c r="D66" s="55">
        <v>36</v>
      </c>
      <c r="E66" s="56">
        <v>28</v>
      </c>
      <c r="F66" s="56">
        <v>64</v>
      </c>
      <c r="G66" s="13">
        <f t="shared" si="0"/>
        <v>0</v>
      </c>
      <c r="H66" s="13">
        <f t="shared" si="1"/>
        <v>1</v>
      </c>
      <c r="I66" s="14"/>
      <c r="K66" s="14"/>
      <c r="L66" s="14"/>
    </row>
    <row r="67" spans="1:12" ht="16.5" customHeight="1" thickBot="1">
      <c r="A67" s="10">
        <v>60</v>
      </c>
      <c r="B67" s="11" t="s">
        <v>151</v>
      </c>
      <c r="C67" s="11" t="s">
        <v>152</v>
      </c>
      <c r="D67" s="55">
        <v>46</v>
      </c>
      <c r="E67" s="56">
        <v>27</v>
      </c>
      <c r="F67" s="56">
        <v>73</v>
      </c>
      <c r="G67" s="13">
        <f t="shared" si="0"/>
        <v>1</v>
      </c>
      <c r="H67" s="13">
        <f t="shared" si="1"/>
        <v>1</v>
      </c>
      <c r="I67" s="14"/>
      <c r="K67" s="14"/>
      <c r="L67" s="14"/>
    </row>
    <row r="68" spans="1:12" ht="16.5" customHeight="1" thickBot="1">
      <c r="A68" s="10">
        <v>61</v>
      </c>
      <c r="B68" s="11" t="s">
        <v>153</v>
      </c>
      <c r="C68" s="11" t="s">
        <v>154</v>
      </c>
      <c r="D68" s="55">
        <v>44</v>
      </c>
      <c r="E68" s="56">
        <v>26</v>
      </c>
      <c r="F68" s="56">
        <v>70</v>
      </c>
      <c r="G68" s="13">
        <f t="shared" si="0"/>
        <v>1</v>
      </c>
      <c r="H68" s="13">
        <f t="shared" si="1"/>
        <v>1</v>
      </c>
      <c r="I68" s="14"/>
      <c r="K68" s="14"/>
      <c r="L68" s="14"/>
    </row>
    <row r="69" spans="1:12" ht="16.5" customHeight="1" thickBot="1">
      <c r="A69" s="10">
        <v>62</v>
      </c>
      <c r="B69" s="11" t="s">
        <v>155</v>
      </c>
      <c r="C69" s="11" t="s">
        <v>156</v>
      </c>
      <c r="D69" s="55">
        <v>39</v>
      </c>
      <c r="E69" s="56">
        <v>26</v>
      </c>
      <c r="F69" s="56">
        <v>65</v>
      </c>
      <c r="G69" s="13">
        <f t="shared" si="0"/>
        <v>0</v>
      </c>
      <c r="H69" s="13">
        <f t="shared" si="1"/>
        <v>1</v>
      </c>
      <c r="I69" s="14"/>
      <c r="K69" s="14"/>
      <c r="L69" s="14"/>
    </row>
    <row r="70" spans="1:12" ht="16.5" customHeight="1" thickBot="1">
      <c r="A70" s="10">
        <v>63</v>
      </c>
      <c r="B70" s="11" t="s">
        <v>157</v>
      </c>
      <c r="C70" s="11" t="s">
        <v>158</v>
      </c>
      <c r="D70" s="55">
        <v>36</v>
      </c>
      <c r="E70" s="56">
        <v>30</v>
      </c>
      <c r="F70" s="56">
        <v>66</v>
      </c>
      <c r="G70" s="13">
        <f t="shared" si="0"/>
        <v>0</v>
      </c>
      <c r="H70" s="13">
        <f t="shared" si="1"/>
        <v>1</v>
      </c>
      <c r="I70" s="14"/>
      <c r="K70" s="14"/>
      <c r="L70" s="14"/>
    </row>
    <row r="71" spans="1:12" ht="16.5" customHeight="1" thickBot="1">
      <c r="A71" s="10">
        <v>64</v>
      </c>
      <c r="B71" s="11" t="s">
        <v>159</v>
      </c>
      <c r="C71" s="11" t="s">
        <v>160</v>
      </c>
      <c r="D71" s="55">
        <v>40</v>
      </c>
      <c r="E71" s="56">
        <v>29</v>
      </c>
      <c r="F71" s="56">
        <v>69</v>
      </c>
      <c r="G71" s="13">
        <f t="shared" si="0"/>
        <v>0</v>
      </c>
      <c r="H71" s="13">
        <f t="shared" si="1"/>
        <v>1</v>
      </c>
      <c r="I71" s="14"/>
      <c r="K71" s="14"/>
      <c r="L71" s="14"/>
    </row>
    <row r="72" spans="1:12" ht="16.5" customHeight="1" thickBot="1">
      <c r="A72" s="10">
        <v>65</v>
      </c>
      <c r="B72" s="11" t="s">
        <v>161</v>
      </c>
      <c r="C72" s="11" t="s">
        <v>162</v>
      </c>
      <c r="D72" s="55">
        <v>25</v>
      </c>
      <c r="E72" s="56">
        <v>27</v>
      </c>
      <c r="F72" s="56">
        <v>52</v>
      </c>
      <c r="G72" s="13">
        <f t="shared" si="0"/>
        <v>0</v>
      </c>
      <c r="H72" s="13">
        <f t="shared" si="1"/>
        <v>1</v>
      </c>
      <c r="I72" s="14"/>
      <c r="K72" s="14"/>
      <c r="L72" s="14"/>
    </row>
    <row r="73" spans="1:12" ht="16.5" customHeight="1" thickBot="1">
      <c r="A73" s="10">
        <v>66</v>
      </c>
      <c r="B73" s="11" t="s">
        <v>163</v>
      </c>
      <c r="C73" s="11" t="s">
        <v>164</v>
      </c>
      <c r="D73" s="55">
        <v>42</v>
      </c>
      <c r="E73" s="56">
        <v>26</v>
      </c>
      <c r="F73" s="56">
        <v>68</v>
      </c>
      <c r="G73" s="13">
        <f t="shared" si="0"/>
        <v>1</v>
      </c>
      <c r="H73" s="13">
        <f t="shared" si="1"/>
        <v>1</v>
      </c>
      <c r="I73" s="14"/>
      <c r="K73" s="14"/>
      <c r="L73" s="14"/>
    </row>
    <row r="74" spans="1:12" ht="16.5" customHeight="1" thickBot="1">
      <c r="A74" s="10">
        <v>67</v>
      </c>
      <c r="B74" s="11" t="s">
        <v>165</v>
      </c>
      <c r="C74" s="11" t="s">
        <v>166</v>
      </c>
      <c r="D74" s="55">
        <v>49</v>
      </c>
      <c r="E74" s="56">
        <v>26</v>
      </c>
      <c r="F74" s="56">
        <v>75</v>
      </c>
      <c r="G74" s="13">
        <f t="shared" si="0"/>
        <v>1</v>
      </c>
      <c r="H74" s="13">
        <f t="shared" si="1"/>
        <v>1</v>
      </c>
      <c r="I74" s="14"/>
      <c r="K74" s="14"/>
      <c r="L74" s="14"/>
    </row>
    <row r="75" spans="1:12" ht="16.5" customHeight="1" thickBot="1">
      <c r="A75" s="10">
        <v>68</v>
      </c>
      <c r="B75" s="11" t="s">
        <v>167</v>
      </c>
      <c r="C75" s="11" t="s">
        <v>168</v>
      </c>
      <c r="D75" s="55">
        <v>27</v>
      </c>
      <c r="E75" s="56">
        <v>29</v>
      </c>
      <c r="F75" s="56">
        <v>56</v>
      </c>
      <c r="G75" s="13">
        <f t="shared" si="0"/>
        <v>0</v>
      </c>
      <c r="H75" s="13">
        <f t="shared" si="1"/>
        <v>1</v>
      </c>
      <c r="I75" s="14"/>
      <c r="K75" s="14"/>
      <c r="L75" s="14"/>
    </row>
    <row r="76" spans="1:12" ht="16.5" customHeight="1" thickBot="1">
      <c r="A76" s="10">
        <v>69</v>
      </c>
      <c r="B76" s="11" t="s">
        <v>169</v>
      </c>
      <c r="C76" s="11" t="s">
        <v>170</v>
      </c>
      <c r="D76" s="55">
        <v>38</v>
      </c>
      <c r="E76" s="56">
        <v>25</v>
      </c>
      <c r="F76" s="56">
        <v>63</v>
      </c>
      <c r="G76" s="13">
        <f t="shared" si="0"/>
        <v>0</v>
      </c>
      <c r="H76" s="13">
        <f t="shared" si="1"/>
        <v>1</v>
      </c>
      <c r="I76" s="14"/>
      <c r="K76" s="14"/>
      <c r="L76" s="14"/>
    </row>
    <row r="77" spans="1:12" ht="16.5" customHeight="1" thickBot="1">
      <c r="A77" s="10">
        <v>70</v>
      </c>
      <c r="B77" s="11" t="s">
        <v>171</v>
      </c>
      <c r="C77" s="11" t="s">
        <v>172</v>
      </c>
      <c r="D77" s="55">
        <v>44</v>
      </c>
      <c r="E77" s="56">
        <v>27</v>
      </c>
      <c r="F77" s="56">
        <v>71</v>
      </c>
      <c r="G77" s="13">
        <f t="shared" si="0"/>
        <v>1</v>
      </c>
      <c r="H77" s="13">
        <f t="shared" si="1"/>
        <v>1</v>
      </c>
      <c r="I77" s="14"/>
      <c r="K77" s="14"/>
      <c r="L77" s="14"/>
    </row>
    <row r="78" spans="1:12" ht="16.5" customHeight="1" thickBot="1">
      <c r="A78" s="10">
        <v>71</v>
      </c>
      <c r="B78" s="11" t="s">
        <v>173</v>
      </c>
      <c r="C78" s="11" t="s">
        <v>174</v>
      </c>
      <c r="D78" s="55">
        <v>50</v>
      </c>
      <c r="E78" s="56">
        <v>27</v>
      </c>
      <c r="F78" s="56">
        <v>77</v>
      </c>
      <c r="G78" s="13">
        <f t="shared" si="0"/>
        <v>1</v>
      </c>
      <c r="H78" s="13">
        <f t="shared" si="1"/>
        <v>1</v>
      </c>
      <c r="I78" s="14"/>
      <c r="K78" s="14"/>
      <c r="L78" s="14"/>
    </row>
    <row r="79" spans="1:12" ht="16.5" customHeight="1" thickBot="1">
      <c r="A79" s="10">
        <v>72</v>
      </c>
      <c r="B79" s="11" t="s">
        <v>175</v>
      </c>
      <c r="C79" s="11" t="s">
        <v>176</v>
      </c>
      <c r="D79" s="55">
        <v>34</v>
      </c>
      <c r="E79" s="56">
        <v>25</v>
      </c>
      <c r="F79" s="56">
        <v>59</v>
      </c>
      <c r="G79" s="13">
        <f t="shared" si="0"/>
        <v>0</v>
      </c>
      <c r="H79" s="13">
        <f t="shared" si="1"/>
        <v>1</v>
      </c>
      <c r="I79" s="14"/>
      <c r="K79" s="14"/>
      <c r="L79" s="14"/>
    </row>
    <row r="80" spans="1:12" ht="16.5" customHeight="1" thickBot="1">
      <c r="A80" s="10">
        <v>73</v>
      </c>
      <c r="B80" s="11" t="s">
        <v>177</v>
      </c>
      <c r="C80" s="11" t="s">
        <v>178</v>
      </c>
      <c r="D80" s="55">
        <v>42</v>
      </c>
      <c r="E80" s="56">
        <v>29</v>
      </c>
      <c r="F80" s="56">
        <v>71</v>
      </c>
      <c r="G80" s="13">
        <f t="shared" si="0"/>
        <v>1</v>
      </c>
      <c r="H80" s="13">
        <f t="shared" si="1"/>
        <v>1</v>
      </c>
      <c r="I80" s="14"/>
      <c r="K80" s="14"/>
      <c r="L80" s="14"/>
    </row>
    <row r="81" spans="1:12" ht="16.5" customHeight="1" thickBot="1">
      <c r="A81" s="10">
        <v>74</v>
      </c>
      <c r="B81" s="11" t="s">
        <v>179</v>
      </c>
      <c r="C81" s="11" t="s">
        <v>180</v>
      </c>
      <c r="D81" s="55">
        <v>27</v>
      </c>
      <c r="E81" s="56">
        <v>27</v>
      </c>
      <c r="F81" s="56">
        <v>54</v>
      </c>
      <c r="G81" s="13">
        <f t="shared" si="0"/>
        <v>0</v>
      </c>
      <c r="H81" s="13">
        <f t="shared" si="1"/>
        <v>1</v>
      </c>
      <c r="I81" s="14"/>
      <c r="K81" s="14"/>
      <c r="L81" s="14"/>
    </row>
    <row r="82" spans="1:12" ht="16.5" customHeight="1" thickBot="1">
      <c r="A82" s="10">
        <v>75</v>
      </c>
      <c r="B82" s="11" t="s">
        <v>181</v>
      </c>
      <c r="C82" s="11" t="s">
        <v>182</v>
      </c>
      <c r="D82" s="55">
        <v>49</v>
      </c>
      <c r="E82" s="56">
        <v>30</v>
      </c>
      <c r="F82" s="56">
        <v>79</v>
      </c>
      <c r="G82" s="13">
        <f t="shared" si="0"/>
        <v>1</v>
      </c>
      <c r="H82" s="13">
        <f t="shared" si="1"/>
        <v>1</v>
      </c>
      <c r="I82" s="14"/>
      <c r="K82" s="14"/>
      <c r="L82" s="14"/>
    </row>
    <row r="83" spans="1:12" ht="16.5" customHeight="1" thickBot="1">
      <c r="A83" s="10">
        <v>76</v>
      </c>
      <c r="B83" s="11" t="s">
        <v>183</v>
      </c>
      <c r="C83" s="11" t="s">
        <v>184</v>
      </c>
      <c r="D83" s="55">
        <v>48</v>
      </c>
      <c r="E83" s="56">
        <v>25</v>
      </c>
      <c r="F83" s="56">
        <v>73</v>
      </c>
      <c r="G83" s="13">
        <f t="shared" si="0"/>
        <v>1</v>
      </c>
      <c r="H83" s="13">
        <f t="shared" si="1"/>
        <v>1</v>
      </c>
      <c r="I83" s="14"/>
      <c r="K83" s="14"/>
      <c r="L83" s="14"/>
    </row>
    <row r="84" spans="1:12" ht="16.5" customHeight="1" thickBot="1">
      <c r="A84" s="10">
        <v>77</v>
      </c>
      <c r="B84" s="11" t="s">
        <v>185</v>
      </c>
      <c r="C84" s="11" t="s">
        <v>186</v>
      </c>
      <c r="D84" s="55">
        <v>21</v>
      </c>
      <c r="E84" s="56">
        <v>27</v>
      </c>
      <c r="F84" s="56">
        <v>48</v>
      </c>
      <c r="G84" s="13">
        <f t="shared" si="0"/>
        <v>0</v>
      </c>
      <c r="H84" s="13">
        <f t="shared" si="1"/>
        <v>1</v>
      </c>
      <c r="I84" s="14"/>
      <c r="K84" s="14"/>
      <c r="L84" s="14"/>
    </row>
    <row r="85" spans="1:12" ht="16.5" customHeight="1" thickBot="1">
      <c r="A85" s="10">
        <v>78</v>
      </c>
      <c r="B85" s="11" t="s">
        <v>187</v>
      </c>
      <c r="C85" s="11" t="s">
        <v>188</v>
      </c>
      <c r="D85" s="55">
        <v>39</v>
      </c>
      <c r="E85" s="56">
        <v>25</v>
      </c>
      <c r="F85" s="56">
        <v>64</v>
      </c>
      <c r="G85" s="13">
        <f t="shared" si="0"/>
        <v>0</v>
      </c>
      <c r="H85" s="13">
        <f t="shared" si="1"/>
        <v>1</v>
      </c>
      <c r="I85" s="14"/>
      <c r="K85" s="14"/>
      <c r="L85" s="14"/>
    </row>
    <row r="86" spans="1:12" ht="16.5" customHeight="1" thickBot="1">
      <c r="A86" s="10">
        <v>79</v>
      </c>
      <c r="B86" s="11" t="s">
        <v>189</v>
      </c>
      <c r="C86" s="11" t="s">
        <v>190</v>
      </c>
      <c r="D86" s="55">
        <v>41</v>
      </c>
      <c r="E86" s="56">
        <v>30</v>
      </c>
      <c r="F86" s="56">
        <v>71</v>
      </c>
      <c r="G86" s="13">
        <f t="shared" si="0"/>
        <v>0</v>
      </c>
      <c r="H86" s="13">
        <f t="shared" si="1"/>
        <v>1</v>
      </c>
      <c r="I86" s="14"/>
      <c r="K86" s="14"/>
      <c r="L86" s="14"/>
    </row>
    <row r="87" spans="1:12" ht="16.5" customHeight="1" thickBot="1">
      <c r="A87" s="10">
        <v>80</v>
      </c>
      <c r="B87" s="11" t="s">
        <v>191</v>
      </c>
      <c r="C87" s="11" t="s">
        <v>192</v>
      </c>
      <c r="D87" s="55">
        <v>42</v>
      </c>
      <c r="E87" s="56">
        <v>25</v>
      </c>
      <c r="F87" s="56">
        <v>67</v>
      </c>
      <c r="G87" s="13">
        <f t="shared" si="0"/>
        <v>1</v>
      </c>
      <c r="H87" s="13">
        <f t="shared" si="1"/>
        <v>1</v>
      </c>
      <c r="I87" s="14"/>
      <c r="K87" s="14"/>
      <c r="L87" s="14"/>
    </row>
    <row r="88" spans="1:12" ht="16.5" customHeight="1" thickBot="1">
      <c r="A88" s="10">
        <v>81</v>
      </c>
      <c r="B88" s="11" t="s">
        <v>193</v>
      </c>
      <c r="C88" s="11" t="s">
        <v>194</v>
      </c>
      <c r="D88" s="55">
        <v>62</v>
      </c>
      <c r="E88" s="56">
        <v>27</v>
      </c>
      <c r="F88" s="56">
        <v>89</v>
      </c>
      <c r="G88" s="13">
        <f t="shared" si="0"/>
        <v>1</v>
      </c>
      <c r="H88" s="13">
        <f t="shared" si="1"/>
        <v>1</v>
      </c>
      <c r="I88" s="14"/>
      <c r="K88" s="14"/>
      <c r="L88" s="14"/>
    </row>
    <row r="89" spans="1:12" ht="16.5" customHeight="1" thickBot="1">
      <c r="A89" s="10">
        <v>82</v>
      </c>
      <c r="B89" s="11" t="s">
        <v>195</v>
      </c>
      <c r="C89" s="11" t="s">
        <v>196</v>
      </c>
      <c r="D89" s="55">
        <v>45</v>
      </c>
      <c r="E89" s="56">
        <v>27</v>
      </c>
      <c r="F89" s="56">
        <v>72</v>
      </c>
      <c r="G89" s="13">
        <f t="shared" si="0"/>
        <v>1</v>
      </c>
      <c r="H89" s="13">
        <f t="shared" si="1"/>
        <v>1</v>
      </c>
      <c r="I89" s="14"/>
      <c r="K89" s="14"/>
      <c r="L89" s="14"/>
    </row>
    <row r="90" spans="1:12" ht="16.5" customHeight="1" thickBot="1">
      <c r="A90" s="10">
        <v>83</v>
      </c>
      <c r="B90" s="11" t="s">
        <v>197</v>
      </c>
      <c r="C90" s="11" t="s">
        <v>198</v>
      </c>
      <c r="D90" s="55">
        <v>36</v>
      </c>
      <c r="E90" s="56">
        <v>29</v>
      </c>
      <c r="F90" s="56">
        <v>65</v>
      </c>
      <c r="G90" s="13">
        <f t="shared" si="0"/>
        <v>0</v>
      </c>
      <c r="H90" s="13">
        <f t="shared" si="1"/>
        <v>1</v>
      </c>
      <c r="I90" s="14"/>
      <c r="K90" s="14"/>
      <c r="L90" s="14"/>
    </row>
    <row r="91" spans="1:12" ht="16.5" customHeight="1" thickBot="1">
      <c r="A91" s="10">
        <v>84</v>
      </c>
      <c r="B91" s="11" t="s">
        <v>199</v>
      </c>
      <c r="C91" s="11" t="s">
        <v>200</v>
      </c>
      <c r="D91" s="55">
        <v>47</v>
      </c>
      <c r="E91" s="56">
        <v>26</v>
      </c>
      <c r="F91" s="56">
        <v>73</v>
      </c>
      <c r="G91" s="13">
        <f t="shared" si="0"/>
        <v>1</v>
      </c>
      <c r="H91" s="13">
        <f t="shared" si="1"/>
        <v>1</v>
      </c>
      <c r="I91" s="14"/>
      <c r="K91" s="14"/>
      <c r="L91" s="14"/>
    </row>
    <row r="92" spans="1:12" ht="16.5" customHeight="1" thickBot="1">
      <c r="A92" s="10">
        <v>85</v>
      </c>
      <c r="B92" s="11" t="s">
        <v>201</v>
      </c>
      <c r="C92" s="11" t="s">
        <v>202</v>
      </c>
      <c r="D92" s="55">
        <v>30</v>
      </c>
      <c r="E92" s="56">
        <v>29</v>
      </c>
      <c r="F92" s="56">
        <v>59</v>
      </c>
      <c r="G92" s="13">
        <f t="shared" si="0"/>
        <v>0</v>
      </c>
      <c r="H92" s="13">
        <f t="shared" si="1"/>
        <v>1</v>
      </c>
      <c r="I92" s="14"/>
      <c r="K92" s="14"/>
      <c r="L92" s="14"/>
    </row>
    <row r="93" spans="1:12" ht="16.5" customHeight="1" thickBot="1">
      <c r="A93" s="10">
        <v>86</v>
      </c>
      <c r="B93" s="11" t="s">
        <v>203</v>
      </c>
      <c r="C93" s="11" t="s">
        <v>204</v>
      </c>
      <c r="D93" s="55">
        <v>25</v>
      </c>
      <c r="E93" s="56">
        <v>25</v>
      </c>
      <c r="F93" s="56">
        <v>50</v>
      </c>
      <c r="G93" s="13">
        <f t="shared" si="0"/>
        <v>0</v>
      </c>
      <c r="H93" s="13">
        <f t="shared" si="1"/>
        <v>1</v>
      </c>
      <c r="I93" s="14"/>
      <c r="K93" s="14"/>
      <c r="L93" s="14"/>
    </row>
    <row r="94" spans="1:12" ht="16.5" customHeight="1" thickBot="1">
      <c r="A94" s="10">
        <v>87</v>
      </c>
      <c r="B94" s="11" t="s">
        <v>205</v>
      </c>
      <c r="C94" s="11" t="s">
        <v>206</v>
      </c>
      <c r="D94" s="55">
        <v>15</v>
      </c>
      <c r="E94" s="56">
        <v>25</v>
      </c>
      <c r="F94" s="56">
        <v>40</v>
      </c>
      <c r="G94" s="13">
        <f t="shared" si="0"/>
        <v>0</v>
      </c>
      <c r="H94" s="13">
        <f t="shared" si="1"/>
        <v>1</v>
      </c>
      <c r="I94" s="14"/>
      <c r="K94" s="14"/>
      <c r="L94" s="14"/>
    </row>
    <row r="95" spans="1:12" ht="16.5" customHeight="1" thickBot="1">
      <c r="A95" s="10">
        <v>88</v>
      </c>
      <c r="B95" s="11" t="s">
        <v>207</v>
      </c>
      <c r="C95" s="11" t="s">
        <v>208</v>
      </c>
      <c r="D95" s="55">
        <v>26</v>
      </c>
      <c r="E95" s="56">
        <v>27</v>
      </c>
      <c r="F95" s="56">
        <v>53</v>
      </c>
      <c r="G95" s="13">
        <f t="shared" si="0"/>
        <v>0</v>
      </c>
      <c r="H95" s="13">
        <f t="shared" si="1"/>
        <v>1</v>
      </c>
      <c r="I95" s="14"/>
      <c r="K95" s="14"/>
      <c r="L95" s="14"/>
    </row>
    <row r="96" spans="1:12" ht="16.5" customHeight="1" thickBot="1">
      <c r="A96" s="10">
        <v>89</v>
      </c>
      <c r="B96" s="11" t="s">
        <v>209</v>
      </c>
      <c r="C96" s="11" t="s">
        <v>210</v>
      </c>
      <c r="D96" s="55">
        <v>25</v>
      </c>
      <c r="E96" s="56">
        <v>27</v>
      </c>
      <c r="F96" s="56">
        <v>52</v>
      </c>
      <c r="G96" s="13">
        <f t="shared" si="0"/>
        <v>0</v>
      </c>
      <c r="H96" s="13">
        <f t="shared" si="1"/>
        <v>1</v>
      </c>
      <c r="I96" s="14"/>
      <c r="K96" s="14"/>
      <c r="L96" s="14"/>
    </row>
    <row r="97" spans="1:12" ht="16.5" customHeight="1" thickBot="1">
      <c r="A97" s="10">
        <v>90</v>
      </c>
      <c r="B97" s="11" t="s">
        <v>211</v>
      </c>
      <c r="C97" s="11" t="s">
        <v>212</v>
      </c>
      <c r="D97" s="55">
        <v>48</v>
      </c>
      <c r="E97" s="56">
        <v>28</v>
      </c>
      <c r="F97" s="56">
        <v>76</v>
      </c>
      <c r="G97" s="13">
        <f t="shared" si="0"/>
        <v>1</v>
      </c>
      <c r="H97" s="13">
        <f t="shared" si="1"/>
        <v>1</v>
      </c>
      <c r="I97" s="14"/>
      <c r="K97" s="14"/>
      <c r="L97" s="14"/>
    </row>
    <row r="98" spans="1:12" ht="16.5" customHeight="1" thickBot="1">
      <c r="A98" s="10">
        <v>91</v>
      </c>
      <c r="B98" s="11" t="s">
        <v>213</v>
      </c>
      <c r="C98" s="11" t="s">
        <v>214</v>
      </c>
      <c r="D98" s="55">
        <v>28</v>
      </c>
      <c r="E98" s="56">
        <v>25</v>
      </c>
      <c r="F98" s="56">
        <v>53</v>
      </c>
      <c r="G98" s="13">
        <f t="shared" si="0"/>
        <v>0</v>
      </c>
      <c r="H98" s="13">
        <f t="shared" si="1"/>
        <v>1</v>
      </c>
      <c r="I98" s="14"/>
      <c r="K98" s="14"/>
      <c r="L98" s="14"/>
    </row>
    <row r="99" spans="1:12" ht="16.5" customHeight="1" thickBot="1">
      <c r="A99" s="10">
        <v>92</v>
      </c>
      <c r="B99" s="11" t="s">
        <v>215</v>
      </c>
      <c r="C99" s="11" t="s">
        <v>216</v>
      </c>
      <c r="D99" s="55">
        <v>35</v>
      </c>
      <c r="E99" s="56">
        <v>28</v>
      </c>
      <c r="F99" s="56">
        <v>63</v>
      </c>
      <c r="G99" s="13">
        <f t="shared" si="0"/>
        <v>0</v>
      </c>
      <c r="H99" s="13">
        <f t="shared" si="1"/>
        <v>1</v>
      </c>
      <c r="I99" s="14"/>
      <c r="K99" s="14"/>
      <c r="L99" s="14"/>
    </row>
    <row r="100" spans="1:12" ht="16.5" customHeight="1" thickBot="1">
      <c r="A100" s="10">
        <v>93</v>
      </c>
      <c r="B100" s="11" t="s">
        <v>217</v>
      </c>
      <c r="C100" s="11" t="s">
        <v>218</v>
      </c>
      <c r="D100" s="55">
        <v>56</v>
      </c>
      <c r="E100" s="56">
        <v>30</v>
      </c>
      <c r="F100" s="56">
        <v>86</v>
      </c>
      <c r="G100" s="13">
        <f t="shared" si="0"/>
        <v>1</v>
      </c>
      <c r="H100" s="13">
        <f t="shared" si="1"/>
        <v>1</v>
      </c>
      <c r="I100" s="14"/>
      <c r="K100" s="14"/>
      <c r="L100" s="14"/>
    </row>
    <row r="101" spans="1:12" ht="16.5" customHeight="1" thickBot="1">
      <c r="A101" s="10">
        <v>94</v>
      </c>
      <c r="B101" s="11" t="s">
        <v>219</v>
      </c>
      <c r="C101" s="11" t="s">
        <v>220</v>
      </c>
      <c r="D101" s="55">
        <v>23</v>
      </c>
      <c r="E101" s="56">
        <v>27</v>
      </c>
      <c r="F101" s="56">
        <v>50</v>
      </c>
      <c r="G101" s="13">
        <f t="shared" si="0"/>
        <v>0</v>
      </c>
      <c r="H101" s="13">
        <f t="shared" si="1"/>
        <v>1</v>
      </c>
      <c r="I101" s="14"/>
      <c r="K101" s="14"/>
      <c r="L101" s="14"/>
    </row>
    <row r="102" spans="1:12" ht="16.5" customHeight="1" thickBot="1">
      <c r="A102" s="10">
        <v>95</v>
      </c>
      <c r="B102" s="11" t="s">
        <v>221</v>
      </c>
      <c r="C102" s="11" t="s">
        <v>222</v>
      </c>
      <c r="D102" s="55">
        <v>30</v>
      </c>
      <c r="E102" s="56">
        <v>27</v>
      </c>
      <c r="F102" s="56">
        <v>57</v>
      </c>
      <c r="G102" s="13">
        <f t="shared" si="0"/>
        <v>0</v>
      </c>
      <c r="H102" s="13">
        <f t="shared" si="1"/>
        <v>1</v>
      </c>
      <c r="I102" s="14"/>
      <c r="K102" s="14"/>
      <c r="L102" s="14"/>
    </row>
    <row r="103" spans="1:12" ht="16.5" customHeight="1" thickBot="1">
      <c r="A103" s="10">
        <v>96</v>
      </c>
      <c r="B103" s="11" t="s">
        <v>223</v>
      </c>
      <c r="C103" s="11" t="s">
        <v>224</v>
      </c>
      <c r="D103" s="55">
        <v>49</v>
      </c>
      <c r="E103" s="56">
        <v>28</v>
      </c>
      <c r="F103" s="56">
        <v>77</v>
      </c>
      <c r="G103" s="13">
        <f t="shared" si="0"/>
        <v>1</v>
      </c>
      <c r="H103" s="13">
        <f t="shared" si="1"/>
        <v>1</v>
      </c>
      <c r="I103" s="14"/>
      <c r="K103" s="14"/>
      <c r="L103" s="14"/>
    </row>
    <row r="104" spans="1:12" ht="16.5" customHeight="1" thickBot="1">
      <c r="A104" s="10">
        <v>97</v>
      </c>
      <c r="B104" s="11" t="s">
        <v>225</v>
      </c>
      <c r="C104" s="11" t="s">
        <v>226</v>
      </c>
      <c r="D104" s="55">
        <v>36</v>
      </c>
      <c r="E104" s="56">
        <v>28</v>
      </c>
      <c r="F104" s="56">
        <v>64</v>
      </c>
      <c r="G104" s="13">
        <f t="shared" si="0"/>
        <v>0</v>
      </c>
      <c r="H104" s="13">
        <f t="shared" si="1"/>
        <v>1</v>
      </c>
      <c r="I104" s="14"/>
      <c r="K104" s="14"/>
      <c r="L104" s="14"/>
    </row>
    <row r="105" spans="1:12" ht="16.5" customHeight="1" thickBot="1">
      <c r="A105" s="10">
        <v>98</v>
      </c>
      <c r="B105" s="11" t="s">
        <v>227</v>
      </c>
      <c r="C105" s="11" t="s">
        <v>228</v>
      </c>
      <c r="D105" s="55">
        <v>34</v>
      </c>
      <c r="E105" s="56">
        <v>28</v>
      </c>
      <c r="F105" s="56">
        <v>62</v>
      </c>
      <c r="G105" s="13">
        <f t="shared" si="0"/>
        <v>0</v>
      </c>
      <c r="H105" s="13">
        <f t="shared" si="1"/>
        <v>1</v>
      </c>
      <c r="I105" s="14"/>
      <c r="K105" s="14"/>
      <c r="L105" s="14"/>
    </row>
    <row r="106" spans="1:12" ht="16.5" customHeight="1" thickBot="1">
      <c r="A106" s="10">
        <v>99</v>
      </c>
      <c r="B106" s="11" t="s">
        <v>229</v>
      </c>
      <c r="C106" s="11" t="s">
        <v>230</v>
      </c>
      <c r="D106" s="55">
        <v>54</v>
      </c>
      <c r="E106" s="56">
        <v>27</v>
      </c>
      <c r="F106" s="56">
        <v>81</v>
      </c>
      <c r="G106" s="13">
        <f t="shared" si="0"/>
        <v>1</v>
      </c>
      <c r="H106" s="13">
        <f t="shared" si="1"/>
        <v>1</v>
      </c>
      <c r="I106" s="14"/>
      <c r="K106" s="14"/>
      <c r="L106" s="14"/>
    </row>
    <row r="107" spans="1:12" ht="16.5" customHeight="1" thickBot="1">
      <c r="A107" s="10">
        <v>100</v>
      </c>
      <c r="B107" s="11" t="s">
        <v>231</v>
      </c>
      <c r="C107" s="11" t="s">
        <v>232</v>
      </c>
      <c r="D107" s="55">
        <v>50</v>
      </c>
      <c r="E107" s="56">
        <v>26</v>
      </c>
      <c r="F107" s="56">
        <v>76</v>
      </c>
      <c r="G107" s="13">
        <f t="shared" si="0"/>
        <v>1</v>
      </c>
      <c r="H107" s="13">
        <f t="shared" si="1"/>
        <v>1</v>
      </c>
      <c r="I107" s="14"/>
      <c r="K107" s="14"/>
      <c r="L107" s="14"/>
    </row>
    <row r="108" spans="1:12" ht="16.5" customHeight="1" thickBot="1">
      <c r="A108" s="10">
        <v>101</v>
      </c>
      <c r="B108" s="11" t="s">
        <v>233</v>
      </c>
      <c r="C108" s="11" t="s">
        <v>234</v>
      </c>
      <c r="D108" s="55">
        <v>58</v>
      </c>
      <c r="E108" s="56">
        <v>30</v>
      </c>
      <c r="F108" s="56">
        <v>88</v>
      </c>
      <c r="G108" s="13">
        <f t="shared" si="0"/>
        <v>1</v>
      </c>
      <c r="H108" s="13">
        <f t="shared" si="1"/>
        <v>1</v>
      </c>
      <c r="I108" s="14"/>
      <c r="K108" s="14"/>
      <c r="L108" s="14"/>
    </row>
    <row r="109" spans="1:12" ht="16.5" customHeight="1" thickBot="1">
      <c r="A109" s="10">
        <v>102</v>
      </c>
      <c r="B109" s="11" t="s">
        <v>235</v>
      </c>
      <c r="C109" s="11" t="s">
        <v>236</v>
      </c>
      <c r="D109" s="55">
        <v>37</v>
      </c>
      <c r="E109" s="56">
        <v>27</v>
      </c>
      <c r="F109" s="56">
        <v>64</v>
      </c>
      <c r="G109" s="13">
        <f t="shared" si="0"/>
        <v>0</v>
      </c>
      <c r="H109" s="13">
        <f t="shared" si="1"/>
        <v>1</v>
      </c>
      <c r="I109" s="14"/>
      <c r="K109" s="14"/>
      <c r="L109" s="14"/>
    </row>
    <row r="110" spans="1:12" ht="16.5" customHeight="1" thickBot="1">
      <c r="A110" s="10">
        <v>103</v>
      </c>
      <c r="B110" s="11" t="s">
        <v>237</v>
      </c>
      <c r="C110" s="11" t="s">
        <v>238</v>
      </c>
      <c r="D110" s="55">
        <v>54</v>
      </c>
      <c r="E110" s="56">
        <v>27</v>
      </c>
      <c r="F110" s="56">
        <v>81</v>
      </c>
      <c r="G110" s="13">
        <f t="shared" si="0"/>
        <v>1</v>
      </c>
      <c r="H110" s="13">
        <f t="shared" si="1"/>
        <v>1</v>
      </c>
      <c r="I110" s="14"/>
      <c r="K110" s="14"/>
      <c r="L110" s="14"/>
    </row>
    <row r="111" spans="1:12" ht="16.5" customHeight="1" thickBot="1">
      <c r="A111" s="10">
        <v>104</v>
      </c>
      <c r="B111" s="11" t="s">
        <v>239</v>
      </c>
      <c r="C111" s="11" t="s">
        <v>240</v>
      </c>
      <c r="D111" s="55">
        <v>28</v>
      </c>
      <c r="E111" s="56">
        <v>27</v>
      </c>
      <c r="F111" s="56">
        <v>55</v>
      </c>
      <c r="G111" s="13">
        <f t="shared" si="0"/>
        <v>0</v>
      </c>
      <c r="H111" s="13">
        <f t="shared" si="1"/>
        <v>1</v>
      </c>
      <c r="I111" s="14"/>
      <c r="K111" s="14"/>
      <c r="L111" s="14"/>
    </row>
    <row r="112" spans="1:12" ht="16.5" customHeight="1" thickBot="1">
      <c r="A112" s="10">
        <v>105</v>
      </c>
      <c r="B112" s="11" t="s">
        <v>241</v>
      </c>
      <c r="C112" s="11" t="s">
        <v>242</v>
      </c>
      <c r="D112" s="55">
        <v>27</v>
      </c>
      <c r="E112" s="56">
        <v>25</v>
      </c>
      <c r="F112" s="56">
        <v>52</v>
      </c>
      <c r="G112" s="13">
        <f t="shared" si="0"/>
        <v>0</v>
      </c>
      <c r="H112" s="13">
        <f t="shared" si="1"/>
        <v>1</v>
      </c>
      <c r="I112" s="14"/>
      <c r="K112" s="14"/>
      <c r="L112" s="14"/>
    </row>
    <row r="113" spans="1:12" ht="16.5" customHeight="1" thickBot="1">
      <c r="A113" s="10">
        <v>106</v>
      </c>
      <c r="B113" s="11" t="s">
        <v>243</v>
      </c>
      <c r="C113" s="11" t="s">
        <v>244</v>
      </c>
      <c r="D113" s="55">
        <v>43</v>
      </c>
      <c r="E113" s="56">
        <v>26</v>
      </c>
      <c r="F113" s="56">
        <v>69</v>
      </c>
      <c r="G113" s="13">
        <f t="shared" si="0"/>
        <v>1</v>
      </c>
      <c r="H113" s="13">
        <f t="shared" si="1"/>
        <v>1</v>
      </c>
      <c r="I113" s="14"/>
      <c r="K113" s="14"/>
      <c r="L113" s="14"/>
    </row>
    <row r="114" spans="1:12" ht="16.5" customHeight="1" thickBot="1">
      <c r="A114" s="10">
        <v>107</v>
      </c>
      <c r="B114" s="11" t="s">
        <v>245</v>
      </c>
      <c r="C114" s="11" t="s">
        <v>246</v>
      </c>
      <c r="D114" s="55">
        <v>25</v>
      </c>
      <c r="E114" s="56">
        <v>27</v>
      </c>
      <c r="F114" s="56">
        <v>52</v>
      </c>
      <c r="G114" s="13">
        <f t="shared" si="0"/>
        <v>0</v>
      </c>
      <c r="H114" s="13">
        <f t="shared" si="1"/>
        <v>1</v>
      </c>
      <c r="I114" s="14"/>
      <c r="K114" s="14"/>
      <c r="L114" s="14"/>
    </row>
    <row r="115" spans="1:12" ht="16.5" customHeight="1" thickBot="1">
      <c r="A115" s="10">
        <v>108</v>
      </c>
      <c r="B115" s="11" t="s">
        <v>247</v>
      </c>
      <c r="C115" s="11" t="s">
        <v>248</v>
      </c>
      <c r="D115" s="55">
        <v>35</v>
      </c>
      <c r="E115" s="56">
        <v>27</v>
      </c>
      <c r="F115" s="56">
        <v>62</v>
      </c>
      <c r="G115" s="13">
        <f t="shared" si="0"/>
        <v>0</v>
      </c>
      <c r="H115" s="13">
        <f t="shared" si="1"/>
        <v>1</v>
      </c>
      <c r="I115" s="14"/>
      <c r="K115" s="14"/>
      <c r="L115" s="14"/>
    </row>
    <row r="116" spans="1:12" ht="16.5" customHeight="1" thickBot="1">
      <c r="A116" s="10">
        <v>109</v>
      </c>
      <c r="B116" s="11" t="s">
        <v>249</v>
      </c>
      <c r="C116" s="11" t="s">
        <v>250</v>
      </c>
      <c r="D116" s="55">
        <v>41</v>
      </c>
      <c r="E116" s="56">
        <v>27</v>
      </c>
      <c r="F116" s="56">
        <v>68</v>
      </c>
      <c r="G116" s="13">
        <f t="shared" si="0"/>
        <v>0</v>
      </c>
      <c r="H116" s="13">
        <f t="shared" si="1"/>
        <v>1</v>
      </c>
      <c r="I116" s="14"/>
      <c r="K116" s="14"/>
      <c r="L116" s="14"/>
    </row>
    <row r="117" spans="1:12" ht="16.5" customHeight="1" thickBot="1">
      <c r="A117" s="10">
        <v>110</v>
      </c>
      <c r="B117" s="11" t="s">
        <v>251</v>
      </c>
      <c r="C117" s="11" t="s">
        <v>252</v>
      </c>
      <c r="D117" s="55">
        <v>43</v>
      </c>
      <c r="E117" s="56">
        <v>27</v>
      </c>
      <c r="F117" s="56">
        <v>70</v>
      </c>
      <c r="G117" s="13">
        <f t="shared" si="0"/>
        <v>1</v>
      </c>
      <c r="H117" s="13">
        <f t="shared" si="1"/>
        <v>1</v>
      </c>
      <c r="I117" s="14"/>
      <c r="K117" s="14"/>
      <c r="L117" s="14"/>
    </row>
    <row r="118" spans="1:12" ht="16.5" customHeight="1" thickBot="1">
      <c r="A118" s="10">
        <v>111</v>
      </c>
      <c r="B118" s="11" t="s">
        <v>253</v>
      </c>
      <c r="C118" s="11" t="s">
        <v>254</v>
      </c>
      <c r="D118" s="55">
        <v>54</v>
      </c>
      <c r="E118" s="56">
        <v>29</v>
      </c>
      <c r="F118" s="56">
        <v>83</v>
      </c>
      <c r="G118" s="13">
        <f t="shared" si="0"/>
        <v>1</v>
      </c>
      <c r="H118" s="13">
        <f t="shared" si="1"/>
        <v>1</v>
      </c>
      <c r="I118" s="14"/>
      <c r="K118" s="14"/>
      <c r="L118" s="14"/>
    </row>
    <row r="119" spans="1:12" ht="19.5" customHeight="1">
      <c r="A119" s="15"/>
      <c r="B119" s="16"/>
      <c r="C119" s="17"/>
      <c r="D119" s="18">
        <v>111</v>
      </c>
      <c r="E119" s="18">
        <v>111</v>
      </c>
      <c r="F119" s="12"/>
      <c r="G119" s="13">
        <f t="shared" ref="G119:H119" si="2">SUM(G8:G118)</f>
        <v>41</v>
      </c>
      <c r="H119" s="13">
        <f t="shared" si="2"/>
        <v>111</v>
      </c>
      <c r="K119" s="14"/>
      <c r="L119" s="14"/>
    </row>
    <row r="120" spans="1:12" ht="30" customHeight="1">
      <c r="A120" s="72" t="s">
        <v>255</v>
      </c>
      <c r="B120" s="66"/>
      <c r="C120" s="67"/>
      <c r="D120" s="19" t="s">
        <v>256</v>
      </c>
      <c r="E120" s="19" t="s">
        <v>257</v>
      </c>
      <c r="F120" s="73" t="s">
        <v>258</v>
      </c>
      <c r="G120" s="66"/>
      <c r="H120" s="67"/>
      <c r="K120" s="14"/>
      <c r="L120" s="14"/>
    </row>
    <row r="121" spans="1:12" ht="19.5" customHeight="1">
      <c r="A121" s="72" t="s">
        <v>259</v>
      </c>
      <c r="B121" s="66"/>
      <c r="C121" s="67"/>
      <c r="D121" s="13">
        <f>ROUND((G119/D119*100),0)</f>
        <v>37</v>
      </c>
      <c r="E121" s="19">
        <f t="shared" ref="E121:E122" si="3">IF(D121&gt;100,"ERROR",IF(D121&gt;=61,3,IF(D121&gt;=46,2,IF(D121&gt;=16,1,IF(D121&gt;15,0,0)))))</f>
        <v>1</v>
      </c>
      <c r="F121" s="74"/>
      <c r="G121" s="75"/>
      <c r="H121" s="76"/>
      <c r="K121" s="14"/>
      <c r="L121" s="14"/>
    </row>
    <row r="122" spans="1:12" ht="19.5" customHeight="1">
      <c r="A122" s="72" t="s">
        <v>260</v>
      </c>
      <c r="B122" s="66"/>
      <c r="C122" s="67"/>
      <c r="D122" s="13">
        <f>ROUND((H119/E119*100),0)</f>
        <v>100</v>
      </c>
      <c r="E122" s="13">
        <f t="shared" si="3"/>
        <v>3</v>
      </c>
      <c r="F122" s="77"/>
      <c r="G122" s="78"/>
      <c r="H122" s="79"/>
      <c r="K122" s="14"/>
      <c r="L122" s="14"/>
    </row>
    <row r="123" spans="1:12" ht="15.75" customHeight="1">
      <c r="D123" s="20"/>
      <c r="E123" s="20"/>
    </row>
    <row r="124" spans="1:12" ht="15.75" customHeight="1">
      <c r="D124" s="20"/>
      <c r="E124" s="20"/>
    </row>
    <row r="125" spans="1:12" ht="15.75" customHeight="1">
      <c r="D125" s="20"/>
      <c r="E125" s="20"/>
    </row>
    <row r="126" spans="1:12" ht="15.75" customHeight="1">
      <c r="D126" s="20"/>
      <c r="E126" s="20"/>
    </row>
    <row r="127" spans="1:12" ht="15.75" customHeight="1">
      <c r="D127" s="20"/>
      <c r="E127" s="20"/>
    </row>
    <row r="128" spans="1:12" ht="15.75" customHeight="1">
      <c r="D128" s="20"/>
      <c r="E128" s="20"/>
    </row>
    <row r="129" spans="4:5" ht="15.75" customHeight="1">
      <c r="D129" s="20"/>
      <c r="E129" s="20"/>
    </row>
    <row r="130" spans="4:5" ht="15.75" customHeight="1">
      <c r="D130" s="20"/>
      <c r="E130" s="20"/>
    </row>
    <row r="131" spans="4:5" ht="15.75" customHeight="1">
      <c r="D131" s="20"/>
      <c r="E131" s="20"/>
    </row>
    <row r="132" spans="4:5" ht="15.75" customHeight="1">
      <c r="D132" s="20"/>
      <c r="E132" s="20"/>
    </row>
    <row r="133" spans="4:5" ht="15.75" customHeight="1">
      <c r="D133" s="20"/>
      <c r="E133" s="20"/>
    </row>
    <row r="134" spans="4:5" ht="15.75" customHeight="1">
      <c r="D134" s="20"/>
      <c r="E134" s="20"/>
    </row>
    <row r="135" spans="4:5" ht="15.75" customHeight="1">
      <c r="D135" s="20"/>
      <c r="E135" s="20"/>
    </row>
    <row r="136" spans="4:5" ht="15.75" customHeight="1">
      <c r="D136" s="20"/>
      <c r="E136" s="20"/>
    </row>
    <row r="137" spans="4:5" ht="15.75" customHeight="1">
      <c r="D137" s="20"/>
      <c r="E137" s="20"/>
    </row>
    <row r="138" spans="4:5" ht="15.75" customHeight="1">
      <c r="D138" s="20"/>
      <c r="E138" s="20"/>
    </row>
    <row r="139" spans="4:5" ht="15.75" customHeight="1">
      <c r="D139" s="20"/>
      <c r="E139" s="20"/>
    </row>
    <row r="140" spans="4:5" ht="15.75" customHeight="1">
      <c r="D140" s="20"/>
      <c r="E140" s="20"/>
    </row>
    <row r="141" spans="4:5" ht="15.75" customHeight="1">
      <c r="D141" s="20"/>
      <c r="E141" s="20"/>
    </row>
    <row r="142" spans="4:5" ht="15.75" customHeight="1">
      <c r="D142" s="20"/>
      <c r="E142" s="20"/>
    </row>
    <row r="143" spans="4:5" ht="15.75" customHeight="1">
      <c r="D143" s="20"/>
      <c r="E143" s="20"/>
    </row>
    <row r="144" spans="4:5" ht="15.75" customHeight="1">
      <c r="D144" s="20"/>
      <c r="E144" s="20"/>
    </row>
    <row r="145" spans="4:5" ht="15.75" customHeight="1">
      <c r="D145" s="20"/>
      <c r="E145" s="20"/>
    </row>
    <row r="146" spans="4:5" ht="15.75" customHeight="1">
      <c r="D146" s="20"/>
      <c r="E146" s="20"/>
    </row>
    <row r="147" spans="4:5" ht="15.75" customHeight="1">
      <c r="D147" s="20"/>
      <c r="E147" s="20"/>
    </row>
    <row r="148" spans="4:5" ht="15.75" customHeight="1">
      <c r="D148" s="20"/>
      <c r="E148" s="20"/>
    </row>
    <row r="149" spans="4:5" ht="15.75" customHeight="1">
      <c r="D149" s="20"/>
      <c r="E149" s="20"/>
    </row>
    <row r="150" spans="4:5" ht="15.75" customHeight="1">
      <c r="D150" s="20"/>
      <c r="E150" s="20"/>
    </row>
    <row r="151" spans="4:5" ht="15.75" customHeight="1">
      <c r="D151" s="20"/>
      <c r="E151" s="20"/>
    </row>
    <row r="152" spans="4:5" ht="15.75" customHeight="1">
      <c r="D152" s="20"/>
      <c r="E152" s="20"/>
    </row>
    <row r="153" spans="4:5" ht="15.75" customHeight="1">
      <c r="D153" s="20"/>
      <c r="E153" s="20"/>
    </row>
    <row r="154" spans="4:5" ht="15.75" customHeight="1">
      <c r="D154" s="20"/>
      <c r="E154" s="20"/>
    </row>
    <row r="155" spans="4:5" ht="15.75" customHeight="1">
      <c r="D155" s="20"/>
      <c r="E155" s="20"/>
    </row>
    <row r="156" spans="4:5" ht="15.75" customHeight="1">
      <c r="D156" s="20"/>
      <c r="E156" s="20"/>
    </row>
    <row r="157" spans="4:5" ht="15.75" customHeight="1">
      <c r="D157" s="20"/>
      <c r="E157" s="20"/>
    </row>
    <row r="158" spans="4:5" ht="15.75" customHeight="1">
      <c r="D158" s="20"/>
      <c r="E158" s="20"/>
    </row>
    <row r="159" spans="4:5" ht="15.75" customHeight="1">
      <c r="D159" s="20"/>
      <c r="E159" s="20"/>
    </row>
    <row r="160" spans="4:5" ht="15.75" customHeight="1">
      <c r="D160" s="20"/>
      <c r="E160" s="20"/>
    </row>
    <row r="161" spans="4:5" ht="15.75" customHeight="1">
      <c r="D161" s="20"/>
      <c r="E161" s="20"/>
    </row>
    <row r="162" spans="4:5" ht="15.75" customHeight="1">
      <c r="D162" s="20"/>
      <c r="E162" s="20"/>
    </row>
    <row r="163" spans="4:5" ht="15.75" customHeight="1">
      <c r="D163" s="20"/>
      <c r="E163" s="20"/>
    </row>
    <row r="164" spans="4:5" ht="15.75" customHeight="1">
      <c r="D164" s="20"/>
      <c r="E164" s="20"/>
    </row>
    <row r="165" spans="4:5" ht="15.75" customHeight="1">
      <c r="D165" s="20"/>
      <c r="E165" s="20"/>
    </row>
    <row r="166" spans="4:5" ht="15.75" customHeight="1">
      <c r="D166" s="20"/>
      <c r="E166" s="20"/>
    </row>
    <row r="167" spans="4:5" ht="15.75" customHeight="1">
      <c r="D167" s="20"/>
      <c r="E167" s="20"/>
    </row>
    <row r="168" spans="4:5" ht="15.75" customHeight="1">
      <c r="D168" s="20"/>
      <c r="E168" s="20"/>
    </row>
    <row r="169" spans="4:5" ht="15.75" customHeight="1">
      <c r="D169" s="20"/>
      <c r="E169" s="20"/>
    </row>
    <row r="170" spans="4:5" ht="15.75" customHeight="1">
      <c r="D170" s="20"/>
      <c r="E170" s="20"/>
    </row>
    <row r="171" spans="4:5" ht="15.75" customHeight="1">
      <c r="D171" s="20"/>
      <c r="E171" s="20"/>
    </row>
    <row r="172" spans="4:5" ht="15.75" customHeight="1">
      <c r="D172" s="20"/>
      <c r="E172" s="20"/>
    </row>
    <row r="173" spans="4:5" ht="15.75" customHeight="1">
      <c r="D173" s="20"/>
      <c r="E173" s="20"/>
    </row>
    <row r="174" spans="4:5" ht="15.75" customHeight="1">
      <c r="D174" s="20"/>
      <c r="E174" s="20"/>
    </row>
    <row r="175" spans="4:5" ht="15.75" customHeight="1">
      <c r="D175" s="20"/>
      <c r="E175" s="20"/>
    </row>
    <row r="176" spans="4:5" ht="15.75" customHeight="1">
      <c r="D176" s="20"/>
      <c r="E176" s="20"/>
    </row>
    <row r="177" spans="4:5" ht="15.75" customHeight="1">
      <c r="D177" s="20"/>
      <c r="E177" s="20"/>
    </row>
    <row r="178" spans="4:5" ht="15.75" customHeight="1">
      <c r="D178" s="20"/>
      <c r="E178" s="20"/>
    </row>
    <row r="179" spans="4:5" ht="15.75" customHeight="1">
      <c r="D179" s="20"/>
      <c r="E179" s="20"/>
    </row>
    <row r="180" spans="4:5" ht="15.75" customHeight="1">
      <c r="D180" s="20"/>
      <c r="E180" s="20"/>
    </row>
    <row r="181" spans="4:5" ht="15.75" customHeight="1">
      <c r="D181" s="20"/>
      <c r="E181" s="20"/>
    </row>
    <row r="182" spans="4:5" ht="15.75" customHeight="1">
      <c r="D182" s="20"/>
      <c r="E182" s="20"/>
    </row>
    <row r="183" spans="4:5" ht="15.75" customHeight="1">
      <c r="D183" s="20"/>
      <c r="E183" s="20"/>
    </row>
    <row r="184" spans="4:5" ht="15.75" customHeight="1">
      <c r="D184" s="20"/>
      <c r="E184" s="20"/>
    </row>
    <row r="185" spans="4:5" ht="15.75" customHeight="1">
      <c r="D185" s="20"/>
      <c r="E185" s="20"/>
    </row>
    <row r="186" spans="4:5" ht="15.75" customHeight="1">
      <c r="D186" s="20"/>
      <c r="E186" s="20"/>
    </row>
    <row r="187" spans="4:5" ht="15.75" customHeight="1">
      <c r="D187" s="20"/>
      <c r="E187" s="20"/>
    </row>
    <row r="188" spans="4:5" ht="15.75" customHeight="1">
      <c r="D188" s="20"/>
      <c r="E188" s="20"/>
    </row>
    <row r="189" spans="4:5" ht="15.75" customHeight="1">
      <c r="D189" s="20"/>
      <c r="E189" s="20"/>
    </row>
    <row r="190" spans="4:5" ht="15.75" customHeight="1">
      <c r="D190" s="20"/>
      <c r="E190" s="20"/>
    </row>
    <row r="191" spans="4:5" ht="15.75" customHeight="1">
      <c r="D191" s="20"/>
      <c r="E191" s="20"/>
    </row>
    <row r="192" spans="4:5" ht="15.75" customHeight="1">
      <c r="D192" s="20"/>
      <c r="E192" s="20"/>
    </row>
    <row r="193" spans="4:5" ht="15.75" customHeight="1">
      <c r="D193" s="20"/>
      <c r="E193" s="20"/>
    </row>
    <row r="194" spans="4:5" ht="15.75" customHeight="1">
      <c r="D194" s="20"/>
      <c r="E194" s="20"/>
    </row>
    <row r="195" spans="4:5" ht="15.75" customHeight="1">
      <c r="D195" s="20"/>
      <c r="E195" s="20"/>
    </row>
    <row r="196" spans="4:5" ht="15.75" customHeight="1">
      <c r="D196" s="20"/>
      <c r="E196" s="20"/>
    </row>
    <row r="197" spans="4:5" ht="15.75" customHeight="1">
      <c r="D197" s="20"/>
      <c r="E197" s="20"/>
    </row>
    <row r="198" spans="4:5" ht="15.75" customHeight="1">
      <c r="D198" s="20"/>
      <c r="E198" s="20"/>
    </row>
    <row r="199" spans="4:5" ht="15.75" customHeight="1">
      <c r="D199" s="20"/>
      <c r="E199" s="20"/>
    </row>
    <row r="200" spans="4:5" ht="15.75" customHeight="1">
      <c r="D200" s="20"/>
      <c r="E200" s="20"/>
    </row>
    <row r="201" spans="4:5" ht="15.75" customHeight="1">
      <c r="D201" s="20"/>
      <c r="E201" s="20"/>
    </row>
    <row r="202" spans="4:5" ht="15.75" customHeight="1">
      <c r="D202" s="20"/>
      <c r="E202" s="20"/>
    </row>
    <row r="203" spans="4:5" ht="15.75" customHeight="1">
      <c r="D203" s="20"/>
      <c r="E203" s="20"/>
    </row>
    <row r="204" spans="4:5" ht="15.75" customHeight="1">
      <c r="D204" s="20"/>
      <c r="E204" s="20"/>
    </row>
    <row r="205" spans="4:5" ht="15.75" customHeight="1">
      <c r="D205" s="20"/>
      <c r="E205" s="20"/>
    </row>
    <row r="206" spans="4:5" ht="15.75" customHeight="1">
      <c r="D206" s="20"/>
      <c r="E206" s="20"/>
    </row>
    <row r="207" spans="4:5" ht="15.75" customHeight="1">
      <c r="D207" s="20"/>
      <c r="E207" s="20"/>
    </row>
    <row r="208" spans="4:5" ht="15.75" customHeight="1">
      <c r="D208" s="20"/>
      <c r="E208" s="20"/>
    </row>
    <row r="209" spans="4:5" ht="15.75" customHeight="1">
      <c r="D209" s="20"/>
      <c r="E209" s="20"/>
    </row>
    <row r="210" spans="4:5" ht="15.75" customHeight="1">
      <c r="D210" s="20"/>
      <c r="E210" s="20"/>
    </row>
    <row r="211" spans="4:5" ht="15.75" customHeight="1">
      <c r="D211" s="20"/>
      <c r="E211" s="20"/>
    </row>
    <row r="212" spans="4:5" ht="15.75" customHeight="1">
      <c r="D212" s="20"/>
      <c r="E212" s="20"/>
    </row>
    <row r="213" spans="4:5" ht="15.75" customHeight="1">
      <c r="D213" s="20"/>
      <c r="E213" s="20"/>
    </row>
    <row r="214" spans="4:5" ht="15.75" customHeight="1">
      <c r="D214" s="20"/>
      <c r="E214" s="20"/>
    </row>
    <row r="215" spans="4:5" ht="15.75" customHeight="1">
      <c r="D215" s="20"/>
      <c r="E215" s="20"/>
    </row>
    <row r="216" spans="4:5" ht="15.75" customHeight="1">
      <c r="D216" s="20"/>
      <c r="E216" s="20"/>
    </row>
    <row r="217" spans="4:5" ht="15.75" customHeight="1">
      <c r="D217" s="20"/>
      <c r="E217" s="20"/>
    </row>
    <row r="218" spans="4:5" ht="15.75" customHeight="1">
      <c r="D218" s="20"/>
      <c r="E218" s="20"/>
    </row>
    <row r="219" spans="4:5" ht="15.75" customHeight="1">
      <c r="D219" s="20"/>
      <c r="E219" s="20"/>
    </row>
    <row r="220" spans="4:5" ht="15.75" customHeight="1">
      <c r="D220" s="20"/>
      <c r="E220" s="20"/>
    </row>
    <row r="221" spans="4:5" ht="15.75" customHeight="1">
      <c r="D221" s="20"/>
      <c r="E221" s="20"/>
    </row>
    <row r="222" spans="4:5" ht="15.75" customHeight="1">
      <c r="D222" s="20"/>
      <c r="E222" s="20"/>
    </row>
    <row r="223" spans="4:5" ht="15.75" customHeight="1">
      <c r="D223" s="20"/>
      <c r="E223" s="20"/>
    </row>
    <row r="224" spans="4:5" ht="15.75" customHeight="1">
      <c r="D224" s="20"/>
      <c r="E224" s="20"/>
    </row>
    <row r="225" spans="4:5" ht="15.75" customHeight="1">
      <c r="D225" s="20"/>
      <c r="E225" s="20"/>
    </row>
    <row r="226" spans="4:5" ht="15.75" customHeight="1">
      <c r="D226" s="20"/>
      <c r="E226" s="20"/>
    </row>
    <row r="227" spans="4:5" ht="15.75" customHeight="1">
      <c r="D227" s="20"/>
      <c r="E227" s="20"/>
    </row>
    <row r="228" spans="4:5" ht="15.75" customHeight="1">
      <c r="D228" s="20"/>
      <c r="E228" s="20"/>
    </row>
    <row r="229" spans="4:5" ht="15.75" customHeight="1">
      <c r="D229" s="20"/>
      <c r="E229" s="20"/>
    </row>
    <row r="230" spans="4:5" ht="15.75" customHeight="1">
      <c r="D230" s="20"/>
      <c r="E230" s="20"/>
    </row>
    <row r="231" spans="4:5" ht="15.75" customHeight="1">
      <c r="D231" s="20"/>
      <c r="E231" s="20"/>
    </row>
    <row r="232" spans="4:5" ht="15.75" customHeight="1">
      <c r="D232" s="20"/>
      <c r="E232" s="20"/>
    </row>
    <row r="233" spans="4:5" ht="15.75" customHeight="1">
      <c r="D233" s="20"/>
      <c r="E233" s="20"/>
    </row>
    <row r="234" spans="4:5" ht="15.75" customHeight="1">
      <c r="D234" s="20"/>
      <c r="E234" s="20"/>
    </row>
    <row r="235" spans="4:5" ht="15.75" customHeight="1">
      <c r="D235" s="20"/>
      <c r="E235" s="20"/>
    </row>
    <row r="236" spans="4:5" ht="15.75" customHeight="1">
      <c r="D236" s="20"/>
      <c r="E236" s="20"/>
    </row>
    <row r="237" spans="4:5" ht="15.75" customHeight="1">
      <c r="D237" s="20"/>
      <c r="E237" s="20"/>
    </row>
    <row r="238" spans="4:5" ht="15.75" customHeight="1">
      <c r="D238" s="20"/>
      <c r="E238" s="20"/>
    </row>
    <row r="239" spans="4:5" ht="15.75" customHeight="1">
      <c r="D239" s="20"/>
      <c r="E239" s="20"/>
    </row>
    <row r="240" spans="4:5" ht="15.75" customHeight="1">
      <c r="D240" s="20"/>
      <c r="E240" s="20"/>
    </row>
    <row r="241" spans="4:5" ht="15.75" customHeight="1">
      <c r="D241" s="20"/>
      <c r="E241" s="20"/>
    </row>
    <row r="242" spans="4:5" ht="15.75" customHeight="1">
      <c r="D242" s="20"/>
      <c r="E242" s="20"/>
    </row>
    <row r="243" spans="4:5" ht="15.75" customHeight="1">
      <c r="D243" s="20"/>
      <c r="E243" s="20"/>
    </row>
    <row r="244" spans="4:5" ht="15.75" customHeight="1">
      <c r="D244" s="20"/>
      <c r="E244" s="20"/>
    </row>
    <row r="245" spans="4:5" ht="15.75" customHeight="1">
      <c r="D245" s="20"/>
      <c r="E245" s="20"/>
    </row>
    <row r="246" spans="4:5" ht="15.75" customHeight="1">
      <c r="D246" s="20"/>
      <c r="E246" s="20"/>
    </row>
    <row r="247" spans="4:5" ht="15.75" customHeight="1">
      <c r="D247" s="20"/>
      <c r="E247" s="20"/>
    </row>
    <row r="248" spans="4:5" ht="15.75" customHeight="1">
      <c r="D248" s="20"/>
      <c r="E248" s="20"/>
    </row>
    <row r="249" spans="4:5" ht="15.75" customHeight="1">
      <c r="D249" s="20"/>
      <c r="E249" s="20"/>
    </row>
    <row r="250" spans="4:5" ht="15.75" customHeight="1">
      <c r="D250" s="20"/>
      <c r="E250" s="20"/>
    </row>
    <row r="251" spans="4:5" ht="15.75" customHeight="1">
      <c r="D251" s="20"/>
      <c r="E251" s="20"/>
    </row>
    <row r="252" spans="4:5" ht="15.75" customHeight="1">
      <c r="D252" s="20"/>
      <c r="E252" s="20"/>
    </row>
    <row r="253" spans="4:5" ht="15.75" customHeight="1">
      <c r="D253" s="20"/>
      <c r="E253" s="20"/>
    </row>
    <row r="254" spans="4:5" ht="15.75" customHeight="1">
      <c r="D254" s="20"/>
      <c r="E254" s="20"/>
    </row>
    <row r="255" spans="4:5" ht="15.75" customHeight="1">
      <c r="D255" s="20"/>
      <c r="E255" s="20"/>
    </row>
    <row r="256" spans="4:5" ht="15.75" customHeight="1">
      <c r="D256" s="20"/>
      <c r="E256" s="20"/>
    </row>
    <row r="257" spans="4:5" ht="15.75" customHeight="1">
      <c r="D257" s="20"/>
      <c r="E257" s="20"/>
    </row>
    <row r="258" spans="4:5" ht="15.75" customHeight="1">
      <c r="D258" s="20"/>
      <c r="E258" s="20"/>
    </row>
    <row r="259" spans="4:5" ht="15.75" customHeight="1">
      <c r="D259" s="20"/>
      <c r="E259" s="20"/>
    </row>
    <row r="260" spans="4:5" ht="15.75" customHeight="1">
      <c r="D260" s="20"/>
      <c r="E260" s="20"/>
    </row>
    <row r="261" spans="4:5" ht="15.75" customHeight="1">
      <c r="D261" s="20"/>
      <c r="E261" s="20"/>
    </row>
    <row r="262" spans="4:5" ht="15.75" customHeight="1">
      <c r="D262" s="20"/>
      <c r="E262" s="20"/>
    </row>
    <row r="263" spans="4:5" ht="15.75" customHeight="1">
      <c r="D263" s="20"/>
      <c r="E263" s="20"/>
    </row>
    <row r="264" spans="4:5" ht="15.75" customHeight="1">
      <c r="D264" s="20"/>
      <c r="E264" s="20"/>
    </row>
    <row r="265" spans="4:5" ht="15.75" customHeight="1">
      <c r="D265" s="20"/>
      <c r="E265" s="20"/>
    </row>
    <row r="266" spans="4:5" ht="15.75" customHeight="1">
      <c r="D266" s="20"/>
      <c r="E266" s="20"/>
    </row>
    <row r="267" spans="4:5" ht="15.75" customHeight="1">
      <c r="D267" s="20"/>
      <c r="E267" s="20"/>
    </row>
    <row r="268" spans="4:5" ht="15.75" customHeight="1">
      <c r="D268" s="20"/>
      <c r="E268" s="20"/>
    </row>
    <row r="269" spans="4:5" ht="15.75" customHeight="1">
      <c r="D269" s="20"/>
      <c r="E269" s="20"/>
    </row>
    <row r="270" spans="4:5" ht="15.75" customHeight="1">
      <c r="D270" s="20"/>
      <c r="E270" s="20"/>
    </row>
    <row r="271" spans="4:5" ht="15.75" customHeight="1">
      <c r="D271" s="20"/>
      <c r="E271" s="20"/>
    </row>
    <row r="272" spans="4:5" ht="15.75" customHeight="1">
      <c r="D272" s="20"/>
      <c r="E272" s="20"/>
    </row>
    <row r="273" spans="4:5" ht="15.75" customHeight="1">
      <c r="D273" s="20"/>
      <c r="E273" s="20"/>
    </row>
    <row r="274" spans="4:5" ht="15.75" customHeight="1">
      <c r="D274" s="20"/>
      <c r="E274" s="20"/>
    </row>
    <row r="275" spans="4:5" ht="15.75" customHeight="1">
      <c r="D275" s="20"/>
      <c r="E275" s="20"/>
    </row>
    <row r="276" spans="4:5" ht="15.75" customHeight="1">
      <c r="D276" s="20"/>
      <c r="E276" s="20"/>
    </row>
    <row r="277" spans="4:5" ht="15.75" customHeight="1">
      <c r="D277" s="20"/>
      <c r="E277" s="20"/>
    </row>
    <row r="278" spans="4:5" ht="15.75" customHeight="1">
      <c r="D278" s="20"/>
      <c r="E278" s="20"/>
    </row>
    <row r="279" spans="4:5" ht="15.75" customHeight="1">
      <c r="D279" s="20"/>
      <c r="E279" s="20"/>
    </row>
    <row r="280" spans="4:5" ht="15.75" customHeight="1">
      <c r="D280" s="20"/>
      <c r="E280" s="20"/>
    </row>
    <row r="281" spans="4:5" ht="15.75" customHeight="1">
      <c r="D281" s="20"/>
      <c r="E281" s="20"/>
    </row>
    <row r="282" spans="4:5" ht="15.75" customHeight="1">
      <c r="D282" s="20"/>
      <c r="E282" s="20"/>
    </row>
    <row r="283" spans="4:5" ht="15.75" customHeight="1">
      <c r="D283" s="20"/>
      <c r="E283" s="20"/>
    </row>
    <row r="284" spans="4:5" ht="15.75" customHeight="1">
      <c r="D284" s="20"/>
      <c r="E284" s="20"/>
    </row>
    <row r="285" spans="4:5" ht="15.75" customHeight="1">
      <c r="D285" s="20"/>
      <c r="E285" s="20"/>
    </row>
    <row r="286" spans="4:5" ht="15.75" customHeight="1">
      <c r="D286" s="20"/>
      <c r="E286" s="20"/>
    </row>
    <row r="287" spans="4:5" ht="15.75" customHeight="1">
      <c r="D287" s="20"/>
      <c r="E287" s="20"/>
    </row>
    <row r="288" spans="4:5" ht="15.75" customHeight="1">
      <c r="D288" s="20"/>
      <c r="E288" s="20"/>
    </row>
    <row r="289" spans="4:5" ht="15.75" customHeight="1">
      <c r="D289" s="20"/>
      <c r="E289" s="20"/>
    </row>
    <row r="290" spans="4:5" ht="15.75" customHeight="1">
      <c r="D290" s="20"/>
      <c r="E290" s="20"/>
    </row>
    <row r="291" spans="4:5" ht="15.75" customHeight="1">
      <c r="D291" s="20"/>
      <c r="E291" s="20"/>
    </row>
    <row r="292" spans="4:5" ht="15.75" customHeight="1">
      <c r="D292" s="20"/>
      <c r="E292" s="20"/>
    </row>
    <row r="293" spans="4:5" ht="15.75" customHeight="1">
      <c r="D293" s="20"/>
      <c r="E293" s="20"/>
    </row>
    <row r="294" spans="4:5" ht="15.75" customHeight="1">
      <c r="D294" s="20"/>
      <c r="E294" s="20"/>
    </row>
    <row r="295" spans="4:5" ht="15.75" customHeight="1">
      <c r="D295" s="20"/>
      <c r="E295" s="20"/>
    </row>
    <row r="296" spans="4:5" ht="15.75" customHeight="1">
      <c r="D296" s="20"/>
      <c r="E296" s="20"/>
    </row>
    <row r="297" spans="4:5" ht="15.75" customHeight="1">
      <c r="D297" s="20"/>
      <c r="E297" s="20"/>
    </row>
    <row r="298" spans="4:5" ht="15.75" customHeight="1">
      <c r="D298" s="20"/>
      <c r="E298" s="20"/>
    </row>
    <row r="299" spans="4:5" ht="15.75" customHeight="1">
      <c r="D299" s="20"/>
      <c r="E299" s="20"/>
    </row>
    <row r="300" spans="4:5" ht="15.75" customHeight="1">
      <c r="D300" s="20"/>
      <c r="E300" s="20"/>
    </row>
    <row r="301" spans="4:5" ht="15.75" customHeight="1">
      <c r="D301" s="20"/>
      <c r="E301" s="20"/>
    </row>
    <row r="302" spans="4:5" ht="15.75" customHeight="1">
      <c r="D302" s="20"/>
      <c r="E302" s="20"/>
    </row>
    <row r="303" spans="4:5" ht="15.75" customHeight="1">
      <c r="D303" s="20"/>
      <c r="E303" s="20"/>
    </row>
    <row r="304" spans="4:5" ht="15.75" customHeight="1">
      <c r="D304" s="20"/>
      <c r="E304" s="20"/>
    </row>
    <row r="305" spans="4:5" ht="15.75" customHeight="1">
      <c r="D305" s="20"/>
      <c r="E305" s="20"/>
    </row>
    <row r="306" spans="4:5" ht="15.75" customHeight="1">
      <c r="D306" s="20"/>
      <c r="E306" s="20"/>
    </row>
    <row r="307" spans="4:5" ht="15.75" customHeight="1">
      <c r="D307" s="20"/>
      <c r="E307" s="20"/>
    </row>
    <row r="308" spans="4:5" ht="15.75" customHeight="1">
      <c r="D308" s="20"/>
      <c r="E308" s="20"/>
    </row>
    <row r="309" spans="4:5" ht="15.75" customHeight="1">
      <c r="D309" s="20"/>
      <c r="E309" s="20"/>
    </row>
    <row r="310" spans="4:5" ht="15.75" customHeight="1">
      <c r="D310" s="20"/>
      <c r="E310" s="20"/>
    </row>
    <row r="311" spans="4:5" ht="15.75" customHeight="1">
      <c r="D311" s="20"/>
      <c r="E311" s="20"/>
    </row>
    <row r="312" spans="4:5" ht="15.75" customHeight="1">
      <c r="D312" s="20"/>
      <c r="E312" s="20"/>
    </row>
    <row r="313" spans="4:5" ht="15.75" customHeight="1">
      <c r="D313" s="20"/>
      <c r="E313" s="20"/>
    </row>
    <row r="314" spans="4:5" ht="15.75" customHeight="1">
      <c r="D314" s="20"/>
      <c r="E314" s="20"/>
    </row>
    <row r="315" spans="4:5" ht="15.75" customHeight="1">
      <c r="D315" s="20"/>
      <c r="E315" s="20"/>
    </row>
    <row r="316" spans="4:5" ht="15.75" customHeight="1">
      <c r="D316" s="20"/>
      <c r="E316" s="20"/>
    </row>
    <row r="317" spans="4:5" ht="15.75" customHeight="1">
      <c r="D317" s="20"/>
      <c r="E317" s="20"/>
    </row>
    <row r="318" spans="4:5" ht="15.75" customHeight="1">
      <c r="D318" s="20"/>
      <c r="E318" s="20"/>
    </row>
    <row r="319" spans="4:5" ht="15.75" customHeight="1">
      <c r="D319" s="20"/>
      <c r="E319" s="20"/>
    </row>
    <row r="320" spans="4:5" ht="15.75" customHeight="1">
      <c r="D320" s="20"/>
      <c r="E320" s="20"/>
    </row>
    <row r="321" spans="4:5" ht="15.75" customHeight="1">
      <c r="D321" s="20"/>
      <c r="E321" s="20"/>
    </row>
    <row r="322" spans="4:5" ht="15.75" customHeight="1">
      <c r="D322" s="20"/>
      <c r="E322" s="20"/>
    </row>
    <row r="323" spans="4:5" ht="15.75" customHeight="1"/>
    <row r="324" spans="4:5" ht="15.75" customHeight="1"/>
    <row r="325" spans="4:5" ht="15.75" customHeight="1"/>
    <row r="326" spans="4:5" ht="15.75" customHeight="1"/>
    <row r="327" spans="4:5" ht="15.75" customHeight="1"/>
    <row r="328" spans="4:5" ht="15.75" customHeight="1"/>
    <row r="329" spans="4:5" ht="15.75" customHeight="1"/>
    <row r="330" spans="4:5" ht="15.75" customHeight="1"/>
    <row r="331" spans="4:5" ht="15.75" customHeight="1"/>
    <row r="332" spans="4:5" ht="15.75" customHeight="1"/>
    <row r="333" spans="4:5" ht="15.75" customHeight="1"/>
    <row r="334" spans="4:5" ht="15.75" customHeight="1"/>
    <row r="335" spans="4:5" ht="15.75" customHeight="1"/>
    <row r="336" spans="4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120:C120"/>
    <mergeCell ref="F120:H120"/>
    <mergeCell ref="A121:C121"/>
    <mergeCell ref="F121:H122"/>
    <mergeCell ref="A122:C122"/>
  </mergeCells>
  <conditionalFormatting sqref="F119">
    <cfRule type="containsText" dxfId="8" priority="8" operator="containsText" text="AB">
      <formula>NOT(ISERROR(SEARCH(("AB"),(F119))))</formula>
    </cfRule>
  </conditionalFormatting>
  <conditionalFormatting sqref="G8:H119">
    <cfRule type="cellIs" dxfId="7" priority="9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3" sqref="A3:I3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7" max="7" width="12.625" customWidth="1"/>
    <col min="8" max="8" width="17.625" customWidth="1"/>
    <col min="9" max="9" width="14.875" customWidth="1"/>
  </cols>
  <sheetData>
    <row r="1" spans="1:9" ht="19.5" customHeight="1">
      <c r="A1" s="83" t="s">
        <v>0</v>
      </c>
      <c r="B1" s="66"/>
      <c r="C1" s="66"/>
      <c r="D1" s="66"/>
      <c r="E1" s="66"/>
      <c r="F1" s="66"/>
      <c r="G1" s="66"/>
      <c r="H1" s="66"/>
      <c r="I1" s="67"/>
    </row>
    <row r="2" spans="1:9" ht="19.5" customHeight="1">
      <c r="A2" s="83" t="s">
        <v>317</v>
      </c>
      <c r="B2" s="66"/>
      <c r="C2" s="66"/>
      <c r="D2" s="66"/>
      <c r="E2" s="66"/>
      <c r="F2" s="66"/>
      <c r="G2" s="66"/>
      <c r="H2" s="66"/>
      <c r="I2" s="67"/>
    </row>
    <row r="3" spans="1:9" ht="19.5" customHeight="1">
      <c r="A3" s="83" t="s">
        <v>329</v>
      </c>
      <c r="B3" s="66"/>
      <c r="C3" s="66"/>
      <c r="D3" s="66"/>
      <c r="E3" s="66"/>
      <c r="F3" s="66"/>
      <c r="G3" s="66"/>
      <c r="H3" s="66"/>
      <c r="I3" s="67"/>
    </row>
    <row r="4" spans="1:9" ht="19.5" customHeight="1">
      <c r="A4" s="83" t="str">
        <f>'CO-PO Mapping'!A4:P4</f>
        <v>SUBJECT:- E-Commerce                                                                                     Faculty:- Adnan Pipawala</v>
      </c>
      <c r="B4" s="66"/>
      <c r="C4" s="66"/>
      <c r="D4" s="66"/>
      <c r="E4" s="66"/>
      <c r="F4" s="66"/>
      <c r="G4" s="66"/>
      <c r="H4" s="66"/>
      <c r="I4" s="67"/>
    </row>
    <row r="5" spans="1:9" ht="78.75">
      <c r="A5" s="21" t="s">
        <v>261</v>
      </c>
      <c r="B5" s="21" t="s">
        <v>262</v>
      </c>
      <c r="C5" s="21" t="s">
        <v>263</v>
      </c>
      <c r="D5" s="21" t="s">
        <v>264</v>
      </c>
      <c r="E5" s="21" t="s">
        <v>265</v>
      </c>
      <c r="F5" s="21" t="s">
        <v>266</v>
      </c>
      <c r="G5" s="21" t="s">
        <v>264</v>
      </c>
      <c r="H5" s="21" t="s">
        <v>267</v>
      </c>
      <c r="I5" s="21" t="s">
        <v>268</v>
      </c>
    </row>
    <row r="6" spans="1:9" ht="19.5" customHeight="1">
      <c r="A6" s="22" t="s">
        <v>269</v>
      </c>
      <c r="B6" s="22" t="s">
        <v>318</v>
      </c>
      <c r="C6" s="22">
        <f>'Sessional + End Term Assessment'!D121</f>
        <v>37</v>
      </c>
      <c r="D6" s="22">
        <f>'Sessional + End Term Assessment'!E121</f>
        <v>1</v>
      </c>
      <c r="E6" s="22">
        <f>D6*'Sessional + End Term Assessment'!D6/'Sessional + End Term Assessment'!F6</f>
        <v>0.7</v>
      </c>
      <c r="F6" s="22">
        <f>'Sessional + End Term Assessment'!D122</f>
        <v>100</v>
      </c>
      <c r="G6" s="22">
        <f>'Sessional + End Term Assessment'!E122</f>
        <v>3</v>
      </c>
      <c r="H6" s="22">
        <f>G6*'Sessional + End Term Assessment'!E6/'Sessional + End Term Assessment'!F6</f>
        <v>0.9</v>
      </c>
      <c r="I6" s="22">
        <f>E6+H6</f>
        <v>1.6</v>
      </c>
    </row>
    <row r="7" spans="1:9" ht="30.75" customHeight="1">
      <c r="A7" s="84" t="s">
        <v>270</v>
      </c>
      <c r="B7" s="75"/>
      <c r="C7" s="75"/>
      <c r="D7" s="75"/>
      <c r="E7" s="75"/>
      <c r="F7" s="76"/>
      <c r="G7" s="88" t="s">
        <v>258</v>
      </c>
      <c r="H7" s="66"/>
      <c r="I7" s="67"/>
    </row>
    <row r="8" spans="1:9" ht="14.25">
      <c r="A8" s="85"/>
      <c r="B8" s="86"/>
      <c r="C8" s="86"/>
      <c r="D8" s="86"/>
      <c r="E8" s="86"/>
      <c r="F8" s="87"/>
      <c r="G8" s="84"/>
      <c r="H8" s="75"/>
      <c r="I8" s="76"/>
    </row>
    <row r="9" spans="1:9" ht="14.25">
      <c r="A9" s="77"/>
      <c r="B9" s="78"/>
      <c r="C9" s="78"/>
      <c r="D9" s="78"/>
      <c r="E9" s="78"/>
      <c r="F9" s="79"/>
      <c r="G9" s="77"/>
      <c r="H9" s="78"/>
      <c r="I9" s="7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3" sqref="A3:P3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83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</row>
    <row r="2" spans="1:26" ht="19.5" customHeight="1">
      <c r="A2" s="83" t="s">
        <v>271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26" ht="19.5" customHeight="1">
      <c r="A3" s="83" t="s">
        <v>329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</row>
    <row r="4" spans="1:26" ht="19.5" customHeight="1">
      <c r="A4" s="83" t="str">
        <f>'CO-PO Mapping'!A4:P4</f>
        <v>SUBJECT:- E-Commerce                                                                                     Faculty:- Adnan Pipawala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7"/>
    </row>
    <row r="5" spans="1:26" ht="19.5" customHeight="1">
      <c r="A5" s="23" t="s">
        <v>272</v>
      </c>
      <c r="B5" s="23" t="s">
        <v>4</v>
      </c>
      <c r="C5" s="23" t="s">
        <v>5</v>
      </c>
      <c r="D5" s="23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3" t="s">
        <v>15</v>
      </c>
      <c r="N5" s="23" t="s">
        <v>16</v>
      </c>
      <c r="O5" s="23" t="s">
        <v>17</v>
      </c>
      <c r="P5" s="23" t="s">
        <v>18</v>
      </c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9.5" customHeight="1">
      <c r="A6" s="25" t="s">
        <v>269</v>
      </c>
      <c r="B6" s="26">
        <f>'Attainment of Subject Code'!$E$6*'CO-PO Mapping'!B11/3</f>
        <v>9.3333333333333324E-2</v>
      </c>
      <c r="C6" s="26">
        <f>'Attainment of Subject Code'!$E$6*'CO-PO Mapping'!C11/3</f>
        <v>0.27999999999999997</v>
      </c>
      <c r="D6" s="26">
        <f>'Attainment of Subject Code'!$E$6*'CO-PO Mapping'!D11/3</f>
        <v>9.3333333333333324E-2</v>
      </c>
      <c r="E6" s="26">
        <f>'Attainment of Subject Code'!$E$6*'CO-PO Mapping'!E11/3</f>
        <v>9.3333333333333324E-2</v>
      </c>
      <c r="F6" s="26">
        <f>'Attainment of Subject Code'!$E$6*'CO-PO Mapping'!F11/3</f>
        <v>0.18666666666666665</v>
      </c>
      <c r="G6" s="26">
        <f>'Attainment of Subject Code'!$E$6*'CO-PO Mapping'!G11/3</f>
        <v>0</v>
      </c>
      <c r="H6" s="26">
        <f>'Attainment of Subject Code'!$E$6*'CO-PO Mapping'!H11/3</f>
        <v>0</v>
      </c>
      <c r="I6" s="26">
        <f>'Attainment of Subject Code'!$E$6*'CO-PO Mapping'!I11/3</f>
        <v>0</v>
      </c>
      <c r="J6" s="26">
        <f>'Attainment of Subject Code'!$E$6*'CO-PO Mapping'!J11/3</f>
        <v>0</v>
      </c>
      <c r="K6" s="26">
        <f>'Attainment of Subject Code'!$E$6*'CO-PO Mapping'!K11/3</f>
        <v>0</v>
      </c>
      <c r="L6" s="26">
        <f>'Attainment of Subject Code'!$E$6*'CO-PO Mapping'!L11/3</f>
        <v>0</v>
      </c>
      <c r="M6" s="26">
        <f>'Attainment of Subject Code'!$E$6*'CO-PO Mapping'!M11/3</f>
        <v>0.37333333333333329</v>
      </c>
      <c r="N6" s="26">
        <f>'Attainment of Subject Code'!$E$6*'CO-PO Mapping'!N11/3</f>
        <v>0.18666666666666665</v>
      </c>
      <c r="O6" s="26">
        <f>'Attainment of Subject Code'!$E$6*'CO-PO Mapping'!O11/3</f>
        <v>0.18666666666666665</v>
      </c>
      <c r="P6" s="26">
        <f>'Attainment of Subject Code'!$E$6*'CO-PO Mapping'!P11/3</f>
        <v>0</v>
      </c>
    </row>
    <row r="7" spans="1:26" ht="39.75" customHeight="1">
      <c r="A7" s="89" t="s">
        <v>258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7"/>
      <c r="N7" s="89"/>
      <c r="O7" s="66"/>
      <c r="P7" s="6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00"/>
  <sheetViews>
    <sheetView topLeftCell="I102" workbookViewId="0">
      <selection activeCell="R7" sqref="R7:R117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style="63" customWidth="1"/>
    <col min="19" max="19" width="8" style="63" customWidth="1"/>
    <col min="20" max="25" width="8" customWidth="1"/>
  </cols>
  <sheetData>
    <row r="1" spans="1:25" ht="19.5" customHeight="1">
      <c r="A1" s="83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91"/>
      <c r="S1" s="62"/>
      <c r="T1" s="27"/>
      <c r="U1" s="27"/>
      <c r="V1" s="27"/>
      <c r="W1" s="27"/>
      <c r="X1" s="27"/>
      <c r="Y1" s="27"/>
    </row>
    <row r="2" spans="1:25" ht="19.5" customHeight="1">
      <c r="A2" s="83" t="s">
        <v>273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91"/>
      <c r="S2" s="62"/>
      <c r="T2" s="27"/>
      <c r="U2" s="27"/>
      <c r="V2" s="27"/>
      <c r="W2" s="27"/>
      <c r="X2" s="27"/>
      <c r="Y2" s="27"/>
    </row>
    <row r="3" spans="1:25" ht="19.5" customHeight="1">
      <c r="A3" s="83" t="s">
        <v>326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91"/>
      <c r="S3" s="62"/>
      <c r="T3" s="27"/>
      <c r="U3" s="27"/>
      <c r="V3" s="27"/>
      <c r="W3" s="27"/>
      <c r="X3" s="27"/>
      <c r="Y3" s="27"/>
    </row>
    <row r="4" spans="1:25" ht="19.5" customHeight="1">
      <c r="A4" s="92" t="s">
        <v>22</v>
      </c>
      <c r="B4" s="90" t="s">
        <v>274</v>
      </c>
      <c r="C4" s="23" t="s">
        <v>24</v>
      </c>
      <c r="D4" s="83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  <c r="R4" s="94" t="s">
        <v>27</v>
      </c>
      <c r="S4" s="64"/>
      <c r="T4" s="2"/>
      <c r="U4" s="2"/>
      <c r="V4" s="2"/>
      <c r="W4" s="2"/>
      <c r="X4" s="2"/>
      <c r="Y4" s="2"/>
    </row>
    <row r="5" spans="1:25" ht="15.75">
      <c r="A5" s="93"/>
      <c r="B5" s="93"/>
      <c r="C5" s="23" t="s">
        <v>275</v>
      </c>
      <c r="D5" s="23" t="s">
        <v>327</v>
      </c>
      <c r="E5" s="90" t="s">
        <v>277</v>
      </c>
      <c r="F5" s="90" t="s">
        <v>278</v>
      </c>
      <c r="G5" s="90" t="s">
        <v>279</v>
      </c>
      <c r="H5" s="23" t="s">
        <v>280</v>
      </c>
      <c r="I5" s="90" t="s">
        <v>277</v>
      </c>
      <c r="J5" s="90" t="s">
        <v>278</v>
      </c>
      <c r="K5" s="90" t="s">
        <v>279</v>
      </c>
      <c r="L5" s="23" t="s">
        <v>281</v>
      </c>
      <c r="M5" s="90" t="s">
        <v>277</v>
      </c>
      <c r="N5" s="90" t="s">
        <v>278</v>
      </c>
      <c r="O5" s="90" t="s">
        <v>279</v>
      </c>
      <c r="P5" s="23" t="s">
        <v>282</v>
      </c>
      <c r="Q5" s="23" t="s">
        <v>283</v>
      </c>
      <c r="R5" s="95"/>
      <c r="S5" s="62"/>
      <c r="T5" s="27"/>
      <c r="U5" s="27"/>
      <c r="V5" s="27"/>
      <c r="W5" s="27"/>
      <c r="X5" s="27"/>
      <c r="Y5" s="27"/>
    </row>
    <row r="6" spans="1:25" ht="42" customHeight="1">
      <c r="A6" s="81"/>
      <c r="B6" s="81"/>
      <c r="C6" s="23" t="s">
        <v>29</v>
      </c>
      <c r="D6" s="45">
        <v>28</v>
      </c>
      <c r="E6" s="81"/>
      <c r="F6" s="81"/>
      <c r="G6" s="81"/>
      <c r="H6" s="23">
        <v>28</v>
      </c>
      <c r="I6" s="81"/>
      <c r="J6" s="81"/>
      <c r="K6" s="81"/>
      <c r="L6" s="23">
        <v>14</v>
      </c>
      <c r="M6" s="81"/>
      <c r="N6" s="81"/>
      <c r="O6" s="81"/>
      <c r="P6" s="23"/>
      <c r="Q6" s="28"/>
      <c r="R6" s="61">
        <v>70</v>
      </c>
      <c r="S6" s="62"/>
      <c r="T6" s="45"/>
      <c r="U6" s="27"/>
      <c r="V6" s="27"/>
      <c r="W6" s="27"/>
      <c r="X6" s="27"/>
      <c r="Y6" s="27"/>
    </row>
    <row r="7" spans="1:25" ht="19.5" customHeight="1">
      <c r="A7" s="10">
        <v>1</v>
      </c>
      <c r="B7" s="11" t="s">
        <v>33</v>
      </c>
      <c r="C7" s="11" t="s">
        <v>34</v>
      </c>
      <c r="D7" s="44">
        <v>24</v>
      </c>
      <c r="E7" s="30">
        <f t="shared" ref="E7:E117" si="0">IF(D7&gt;=($D$6*0.7),1,0)</f>
        <v>1</v>
      </c>
      <c r="F7" s="30">
        <f t="shared" ref="F7:F117" si="1">IF(D7&gt;=($D$6*0.8),1,0)</f>
        <v>1</v>
      </c>
      <c r="G7" s="30">
        <f t="shared" ref="G7:G117" si="2">IF(D7&gt;=($D$6*0.9),1,0)</f>
        <v>0</v>
      </c>
      <c r="H7" s="27">
        <v>27</v>
      </c>
      <c r="I7" s="30">
        <f t="shared" ref="I7:I117" si="3">IF(H7&gt;=($D$6*0.7),1,0)</f>
        <v>1</v>
      </c>
      <c r="J7" s="30">
        <f t="shared" ref="J7:J117" si="4">IF(H7&gt;=($D$6*0.8),1,0)</f>
        <v>1</v>
      </c>
      <c r="K7" s="30">
        <f t="shared" ref="K7:K117" si="5">IF(H7&gt;=($D$6*0.9),1,0)</f>
        <v>1</v>
      </c>
      <c r="L7" s="44">
        <v>12.2</v>
      </c>
      <c r="M7" s="30">
        <f t="shared" ref="M7:M117" si="6">IF(L7&gt;=($L$6*0.7),1,0)</f>
        <v>1</v>
      </c>
      <c r="N7" s="30">
        <f t="shared" ref="N7:N117" si="7">IF(L7&gt;=($L$6*0.8),1,0)</f>
        <v>1</v>
      </c>
      <c r="O7" s="30">
        <f t="shared" ref="O7:O117" si="8">IF(L7&gt;=($L$6*0.9),1,0)</f>
        <v>0</v>
      </c>
      <c r="P7" s="30"/>
      <c r="Q7" s="31"/>
      <c r="R7" s="59">
        <v>63</v>
      </c>
      <c r="S7" s="62"/>
      <c r="T7" s="27"/>
      <c r="U7" s="27"/>
      <c r="V7" s="27"/>
      <c r="W7" s="27"/>
      <c r="X7" s="27"/>
      <c r="Y7" s="27"/>
    </row>
    <row r="8" spans="1:25" ht="19.5" customHeight="1">
      <c r="A8" s="10">
        <v>2</v>
      </c>
      <c r="B8" s="11" t="s">
        <v>35</v>
      </c>
      <c r="C8" s="11" t="s">
        <v>36</v>
      </c>
      <c r="D8" s="44">
        <v>28</v>
      </c>
      <c r="E8" s="30">
        <f t="shared" si="0"/>
        <v>1</v>
      </c>
      <c r="F8" s="30">
        <f t="shared" si="1"/>
        <v>1</v>
      </c>
      <c r="G8" s="30">
        <f t="shared" si="2"/>
        <v>1</v>
      </c>
      <c r="H8" s="44">
        <v>28.466666666666669</v>
      </c>
      <c r="I8" s="30">
        <f t="shared" si="3"/>
        <v>1</v>
      </c>
      <c r="J8" s="30">
        <f t="shared" si="4"/>
        <v>1</v>
      </c>
      <c r="K8" s="30">
        <f t="shared" si="5"/>
        <v>1</v>
      </c>
      <c r="L8" s="44">
        <v>14</v>
      </c>
      <c r="M8" s="30">
        <f t="shared" si="6"/>
        <v>1</v>
      </c>
      <c r="N8" s="30">
        <f t="shared" si="7"/>
        <v>1</v>
      </c>
      <c r="O8" s="30">
        <f t="shared" si="8"/>
        <v>1</v>
      </c>
      <c r="P8" s="30"/>
      <c r="Q8" s="31"/>
      <c r="R8" s="60">
        <v>70</v>
      </c>
      <c r="S8" s="62"/>
      <c r="T8" s="27"/>
      <c r="U8" s="27"/>
      <c r="V8" s="27"/>
      <c r="W8" s="27"/>
      <c r="X8" s="27"/>
      <c r="Y8" s="27"/>
    </row>
    <row r="9" spans="1:25" ht="19.5" customHeight="1">
      <c r="A9" s="10">
        <v>3</v>
      </c>
      <c r="B9" s="11" t="s">
        <v>37</v>
      </c>
      <c r="C9" s="11" t="s">
        <v>38</v>
      </c>
      <c r="D9" s="44">
        <v>24.4</v>
      </c>
      <c r="E9" s="30">
        <f t="shared" si="0"/>
        <v>1</v>
      </c>
      <c r="F9" s="30">
        <f t="shared" si="1"/>
        <v>1</v>
      </c>
      <c r="G9" s="30">
        <f t="shared" si="2"/>
        <v>0</v>
      </c>
      <c r="H9" s="44">
        <v>25</v>
      </c>
      <c r="I9" s="30">
        <f t="shared" si="3"/>
        <v>1</v>
      </c>
      <c r="J9" s="30">
        <f t="shared" si="4"/>
        <v>1</v>
      </c>
      <c r="K9" s="30">
        <f t="shared" si="5"/>
        <v>0</v>
      </c>
      <c r="L9" s="44">
        <v>11.2</v>
      </c>
      <c r="M9" s="30">
        <f t="shared" si="6"/>
        <v>1</v>
      </c>
      <c r="N9" s="30">
        <f t="shared" si="7"/>
        <v>1</v>
      </c>
      <c r="O9" s="30">
        <f t="shared" si="8"/>
        <v>0</v>
      </c>
      <c r="P9" s="30"/>
      <c r="Q9" s="31"/>
      <c r="R9" s="60">
        <v>60.666666666666671</v>
      </c>
      <c r="S9" s="62"/>
      <c r="T9" s="27"/>
      <c r="U9" s="27"/>
      <c r="V9" s="27"/>
      <c r="W9" s="27"/>
      <c r="X9" s="27"/>
      <c r="Y9" s="27"/>
    </row>
    <row r="10" spans="1:25" ht="19.5" customHeight="1">
      <c r="A10" s="10">
        <v>4</v>
      </c>
      <c r="B10" s="11" t="s">
        <v>39</v>
      </c>
      <c r="C10" s="11" t="s">
        <v>40</v>
      </c>
      <c r="D10" s="44">
        <v>24.4</v>
      </c>
      <c r="E10" s="30">
        <f t="shared" si="0"/>
        <v>1</v>
      </c>
      <c r="F10" s="30">
        <f t="shared" si="1"/>
        <v>1</v>
      </c>
      <c r="G10" s="30">
        <f t="shared" si="2"/>
        <v>0</v>
      </c>
      <c r="H10" s="44">
        <v>25.666666666666671</v>
      </c>
      <c r="I10" s="30">
        <f t="shared" si="3"/>
        <v>1</v>
      </c>
      <c r="J10" s="30">
        <f t="shared" si="4"/>
        <v>1</v>
      </c>
      <c r="K10" s="30">
        <f t="shared" si="5"/>
        <v>1</v>
      </c>
      <c r="L10" s="44">
        <v>11.2</v>
      </c>
      <c r="M10" s="30">
        <f t="shared" si="6"/>
        <v>1</v>
      </c>
      <c r="N10" s="30">
        <f t="shared" si="7"/>
        <v>1</v>
      </c>
      <c r="O10" s="30">
        <f t="shared" si="8"/>
        <v>0</v>
      </c>
      <c r="P10" s="30"/>
      <c r="Q10" s="31"/>
      <c r="R10" s="60">
        <v>60.666666666666671</v>
      </c>
      <c r="S10" s="62"/>
      <c r="T10" s="27"/>
      <c r="U10" s="27"/>
      <c r="V10" s="27"/>
      <c r="W10" s="27"/>
      <c r="X10" s="27"/>
      <c r="Y10" s="27"/>
    </row>
    <row r="11" spans="1:25" ht="19.5" customHeight="1">
      <c r="A11" s="10">
        <v>5</v>
      </c>
      <c r="B11" s="11" t="s">
        <v>41</v>
      </c>
      <c r="C11" s="11" t="s">
        <v>42</v>
      </c>
      <c r="D11" s="44">
        <v>23.6</v>
      </c>
      <c r="E11" s="30">
        <f t="shared" si="0"/>
        <v>1</v>
      </c>
      <c r="F11" s="30">
        <f t="shared" si="1"/>
        <v>1</v>
      </c>
      <c r="G11" s="30">
        <f t="shared" si="2"/>
        <v>0</v>
      </c>
      <c r="H11" s="44">
        <v>25</v>
      </c>
      <c r="I11" s="30">
        <f t="shared" si="3"/>
        <v>1</v>
      </c>
      <c r="J11" s="30">
        <f t="shared" si="4"/>
        <v>1</v>
      </c>
      <c r="K11" s="30">
        <f t="shared" si="5"/>
        <v>0</v>
      </c>
      <c r="L11" s="44">
        <v>10.8</v>
      </c>
      <c r="M11" s="30">
        <f t="shared" si="6"/>
        <v>1</v>
      </c>
      <c r="N11" s="30">
        <f t="shared" si="7"/>
        <v>0</v>
      </c>
      <c r="O11" s="30">
        <f t="shared" si="8"/>
        <v>0</v>
      </c>
      <c r="P11" s="30"/>
      <c r="Q11" s="31"/>
      <c r="R11" s="60">
        <v>57</v>
      </c>
      <c r="S11" s="62"/>
      <c r="T11" s="27"/>
      <c r="U11" s="27"/>
      <c r="V11" s="27"/>
      <c r="W11" s="27"/>
      <c r="X11" s="27"/>
      <c r="Y11" s="27"/>
    </row>
    <row r="12" spans="1:25" ht="19.5" customHeight="1">
      <c r="A12" s="10">
        <v>6</v>
      </c>
      <c r="B12" s="11" t="s">
        <v>43</v>
      </c>
      <c r="C12" s="11" t="s">
        <v>44</v>
      </c>
      <c r="D12" s="44">
        <v>23.6</v>
      </c>
      <c r="E12" s="30">
        <f t="shared" si="0"/>
        <v>1</v>
      </c>
      <c r="F12" s="30">
        <f t="shared" si="1"/>
        <v>1</v>
      </c>
      <c r="G12" s="30">
        <f t="shared" si="2"/>
        <v>0</v>
      </c>
      <c r="H12" s="44">
        <v>22.866666666666667</v>
      </c>
      <c r="I12" s="30">
        <f t="shared" si="3"/>
        <v>1</v>
      </c>
      <c r="J12" s="30">
        <f t="shared" si="4"/>
        <v>1</v>
      </c>
      <c r="K12" s="30">
        <f t="shared" si="5"/>
        <v>0</v>
      </c>
      <c r="L12" s="44">
        <v>13</v>
      </c>
      <c r="M12" s="30">
        <f t="shared" si="6"/>
        <v>1</v>
      </c>
      <c r="N12" s="30">
        <f t="shared" si="7"/>
        <v>1</v>
      </c>
      <c r="O12" s="30">
        <f t="shared" si="8"/>
        <v>1</v>
      </c>
      <c r="P12" s="30"/>
      <c r="Q12" s="31"/>
      <c r="R12" s="60">
        <v>57</v>
      </c>
      <c r="S12" s="62"/>
      <c r="T12" s="27"/>
      <c r="U12" s="27"/>
      <c r="V12" s="27"/>
      <c r="W12" s="27"/>
      <c r="X12" s="27"/>
      <c r="Y12" s="27"/>
    </row>
    <row r="13" spans="1:25" ht="19.5" customHeight="1">
      <c r="A13" s="10">
        <v>7</v>
      </c>
      <c r="B13" s="11" t="s">
        <v>45</v>
      </c>
      <c r="C13" s="11" t="s">
        <v>46</v>
      </c>
      <c r="D13" s="44">
        <v>26.4</v>
      </c>
      <c r="E13" s="30">
        <f t="shared" si="0"/>
        <v>1</v>
      </c>
      <c r="F13" s="30">
        <f t="shared" si="1"/>
        <v>1</v>
      </c>
      <c r="G13" s="30">
        <f t="shared" si="2"/>
        <v>1</v>
      </c>
      <c r="H13" s="44">
        <v>25.666666666666671</v>
      </c>
      <c r="I13" s="30">
        <f t="shared" si="3"/>
        <v>1</v>
      </c>
      <c r="J13" s="30">
        <f t="shared" si="4"/>
        <v>1</v>
      </c>
      <c r="K13" s="30">
        <f t="shared" si="5"/>
        <v>1</v>
      </c>
      <c r="L13" s="44">
        <v>13</v>
      </c>
      <c r="M13" s="30">
        <f t="shared" si="6"/>
        <v>1</v>
      </c>
      <c r="N13" s="30">
        <f t="shared" si="7"/>
        <v>1</v>
      </c>
      <c r="O13" s="30">
        <f t="shared" si="8"/>
        <v>1</v>
      </c>
      <c r="P13" s="30"/>
      <c r="Q13" s="31"/>
      <c r="R13" s="60">
        <v>65.333333333333329</v>
      </c>
      <c r="S13" s="62"/>
      <c r="T13" s="27"/>
      <c r="U13" s="27"/>
      <c r="V13" s="27"/>
      <c r="W13" s="27"/>
      <c r="X13" s="27"/>
      <c r="Y13" s="27"/>
    </row>
    <row r="14" spans="1:25" ht="19.5" customHeight="1">
      <c r="A14" s="10">
        <v>8</v>
      </c>
      <c r="B14" s="11" t="s">
        <v>47</v>
      </c>
      <c r="C14" s="11" t="s">
        <v>48</v>
      </c>
      <c r="D14" s="44">
        <v>27</v>
      </c>
      <c r="E14" s="30">
        <f t="shared" si="0"/>
        <v>1</v>
      </c>
      <c r="F14" s="30">
        <f t="shared" si="1"/>
        <v>1</v>
      </c>
      <c r="G14" s="30">
        <f t="shared" si="2"/>
        <v>1</v>
      </c>
      <c r="H14" s="44">
        <v>28</v>
      </c>
      <c r="I14" s="30">
        <f t="shared" si="3"/>
        <v>1</v>
      </c>
      <c r="J14" s="30">
        <f t="shared" si="4"/>
        <v>1</v>
      </c>
      <c r="K14" s="30">
        <f t="shared" si="5"/>
        <v>1</v>
      </c>
      <c r="L14" s="44">
        <v>14</v>
      </c>
      <c r="M14" s="30">
        <f t="shared" si="6"/>
        <v>1</v>
      </c>
      <c r="N14" s="30">
        <f t="shared" si="7"/>
        <v>1</v>
      </c>
      <c r="O14" s="30">
        <f t="shared" si="8"/>
        <v>1</v>
      </c>
      <c r="P14" s="30"/>
      <c r="Q14" s="31"/>
      <c r="R14" s="60">
        <v>67.666666666666671</v>
      </c>
      <c r="S14" s="62"/>
      <c r="T14" s="27"/>
      <c r="U14" s="27"/>
      <c r="V14" s="27"/>
      <c r="W14" s="27"/>
      <c r="X14" s="27"/>
      <c r="Y14" s="27"/>
    </row>
    <row r="15" spans="1:25" ht="19.5" customHeight="1">
      <c r="A15" s="10">
        <v>9</v>
      </c>
      <c r="B15" s="11" t="s">
        <v>49</v>
      </c>
      <c r="C15" s="11" t="s">
        <v>50</v>
      </c>
      <c r="D15" s="44">
        <v>27</v>
      </c>
      <c r="E15" s="30">
        <f t="shared" si="0"/>
        <v>1</v>
      </c>
      <c r="F15" s="30">
        <f t="shared" si="1"/>
        <v>1</v>
      </c>
      <c r="G15" s="30">
        <f t="shared" si="2"/>
        <v>1</v>
      </c>
      <c r="H15" s="44">
        <v>23</v>
      </c>
      <c r="I15" s="30">
        <f t="shared" si="3"/>
        <v>1</v>
      </c>
      <c r="J15" s="30">
        <f t="shared" si="4"/>
        <v>1</v>
      </c>
      <c r="K15" s="30">
        <f t="shared" si="5"/>
        <v>0</v>
      </c>
      <c r="L15" s="44">
        <v>14</v>
      </c>
      <c r="M15" s="30">
        <f t="shared" si="6"/>
        <v>1</v>
      </c>
      <c r="N15" s="30">
        <f t="shared" si="7"/>
        <v>1</v>
      </c>
      <c r="O15" s="30">
        <f t="shared" si="8"/>
        <v>1</v>
      </c>
      <c r="P15" s="30"/>
      <c r="Q15" s="31"/>
      <c r="R15" s="60">
        <v>63</v>
      </c>
      <c r="S15" s="62"/>
      <c r="T15" s="27"/>
      <c r="U15" s="27"/>
      <c r="V15" s="27"/>
      <c r="W15" s="27"/>
      <c r="X15" s="27"/>
      <c r="Y15" s="27"/>
    </row>
    <row r="16" spans="1:25" ht="19.5" customHeight="1">
      <c r="A16" s="10">
        <v>10</v>
      </c>
      <c r="B16" s="11" t="s">
        <v>51</v>
      </c>
      <c r="C16" s="11" t="s">
        <v>52</v>
      </c>
      <c r="D16" s="44">
        <v>25.599999999999998</v>
      </c>
      <c r="E16" s="30">
        <f t="shared" si="0"/>
        <v>1</v>
      </c>
      <c r="F16" s="30">
        <f t="shared" si="1"/>
        <v>1</v>
      </c>
      <c r="G16" s="30">
        <f t="shared" si="2"/>
        <v>1</v>
      </c>
      <c r="H16" s="44">
        <v>27</v>
      </c>
      <c r="I16" s="30">
        <f t="shared" si="3"/>
        <v>1</v>
      </c>
      <c r="J16" s="30">
        <f t="shared" si="4"/>
        <v>1</v>
      </c>
      <c r="K16" s="30">
        <f t="shared" si="5"/>
        <v>1</v>
      </c>
      <c r="L16" s="44">
        <v>11.799999999999999</v>
      </c>
      <c r="M16" s="30">
        <f t="shared" si="6"/>
        <v>1</v>
      </c>
      <c r="N16" s="30">
        <f t="shared" si="7"/>
        <v>1</v>
      </c>
      <c r="O16" s="30">
        <f t="shared" si="8"/>
        <v>0</v>
      </c>
      <c r="P16" s="30"/>
      <c r="Q16" s="31"/>
      <c r="R16" s="60">
        <v>63</v>
      </c>
      <c r="S16" s="62"/>
      <c r="T16" s="27"/>
      <c r="U16" s="27"/>
      <c r="V16" s="27"/>
      <c r="W16" s="27"/>
      <c r="X16" s="27"/>
      <c r="Y16" s="27"/>
    </row>
    <row r="17" spans="1:25" ht="19.5" customHeight="1">
      <c r="A17" s="10">
        <v>11</v>
      </c>
      <c r="B17" s="11" t="s">
        <v>53</v>
      </c>
      <c r="C17" s="11" t="s">
        <v>54</v>
      </c>
      <c r="D17" s="44">
        <v>27</v>
      </c>
      <c r="E17" s="30">
        <f t="shared" si="0"/>
        <v>1</v>
      </c>
      <c r="F17" s="30">
        <f t="shared" si="1"/>
        <v>1</v>
      </c>
      <c r="G17" s="30">
        <f t="shared" si="2"/>
        <v>1</v>
      </c>
      <c r="H17" s="44">
        <v>28</v>
      </c>
      <c r="I17" s="30">
        <f t="shared" si="3"/>
        <v>1</v>
      </c>
      <c r="J17" s="30">
        <f t="shared" si="4"/>
        <v>1</v>
      </c>
      <c r="K17" s="30">
        <f t="shared" si="5"/>
        <v>1</v>
      </c>
      <c r="L17" s="44">
        <v>14</v>
      </c>
      <c r="M17" s="30">
        <f t="shared" si="6"/>
        <v>1</v>
      </c>
      <c r="N17" s="30">
        <f t="shared" si="7"/>
        <v>1</v>
      </c>
      <c r="O17" s="30">
        <f t="shared" si="8"/>
        <v>1</v>
      </c>
      <c r="P17" s="30"/>
      <c r="Q17" s="31"/>
      <c r="R17" s="60">
        <v>67.666666666666671</v>
      </c>
      <c r="S17" s="62"/>
      <c r="T17" s="27"/>
      <c r="U17" s="27"/>
      <c r="V17" s="27"/>
      <c r="W17" s="27"/>
      <c r="X17" s="27"/>
      <c r="Y17" s="27"/>
    </row>
    <row r="18" spans="1:25" ht="19.5" customHeight="1">
      <c r="A18" s="10">
        <v>12</v>
      </c>
      <c r="B18" s="11" t="s">
        <v>55</v>
      </c>
      <c r="C18" s="11" t="s">
        <v>56</v>
      </c>
      <c r="D18" s="44">
        <v>24</v>
      </c>
      <c r="E18" s="30">
        <f t="shared" si="0"/>
        <v>1</v>
      </c>
      <c r="F18" s="30">
        <f t="shared" si="1"/>
        <v>1</v>
      </c>
      <c r="G18" s="30">
        <f t="shared" si="2"/>
        <v>0</v>
      </c>
      <c r="H18" s="44">
        <v>28</v>
      </c>
      <c r="I18" s="30">
        <f t="shared" si="3"/>
        <v>1</v>
      </c>
      <c r="J18" s="30">
        <f t="shared" si="4"/>
        <v>1</v>
      </c>
      <c r="K18" s="30">
        <f t="shared" si="5"/>
        <v>1</v>
      </c>
      <c r="L18" s="44">
        <v>14</v>
      </c>
      <c r="M18" s="30">
        <f t="shared" si="6"/>
        <v>1</v>
      </c>
      <c r="N18" s="30">
        <f t="shared" si="7"/>
        <v>1</v>
      </c>
      <c r="O18" s="30">
        <f t="shared" si="8"/>
        <v>1</v>
      </c>
      <c r="P18" s="30"/>
      <c r="Q18" s="31"/>
      <c r="R18" s="60">
        <v>65.333333333333329</v>
      </c>
      <c r="S18" s="62"/>
      <c r="T18" s="27"/>
      <c r="U18" s="27"/>
      <c r="V18" s="27"/>
      <c r="W18" s="27"/>
      <c r="X18" s="27"/>
      <c r="Y18" s="27"/>
    </row>
    <row r="19" spans="1:25" ht="19.5" customHeight="1">
      <c r="A19" s="10">
        <v>13</v>
      </c>
      <c r="B19" s="11" t="s">
        <v>57</v>
      </c>
      <c r="C19" s="11" t="s">
        <v>58</v>
      </c>
      <c r="D19" s="44">
        <v>25.599999999999998</v>
      </c>
      <c r="E19" s="30">
        <f t="shared" si="0"/>
        <v>1</v>
      </c>
      <c r="F19" s="30">
        <f t="shared" si="1"/>
        <v>1</v>
      </c>
      <c r="G19" s="30">
        <f t="shared" si="2"/>
        <v>1</v>
      </c>
      <c r="H19" s="44">
        <v>25</v>
      </c>
      <c r="I19" s="30">
        <f t="shared" si="3"/>
        <v>1</v>
      </c>
      <c r="J19" s="30">
        <f t="shared" si="4"/>
        <v>1</v>
      </c>
      <c r="K19" s="30">
        <f t="shared" si="5"/>
        <v>0</v>
      </c>
      <c r="L19" s="44">
        <v>13</v>
      </c>
      <c r="M19" s="30">
        <f t="shared" si="6"/>
        <v>1</v>
      </c>
      <c r="N19" s="30">
        <f t="shared" si="7"/>
        <v>1</v>
      </c>
      <c r="O19" s="30">
        <f t="shared" si="8"/>
        <v>1</v>
      </c>
      <c r="P19" s="30"/>
      <c r="Q19" s="31"/>
      <c r="R19" s="60">
        <v>63</v>
      </c>
      <c r="S19" s="62"/>
      <c r="T19" s="27"/>
      <c r="U19" s="27"/>
      <c r="V19" s="27"/>
      <c r="W19" s="27"/>
      <c r="X19" s="27"/>
      <c r="Y19" s="27"/>
    </row>
    <row r="20" spans="1:25" ht="19.5" customHeight="1">
      <c r="A20" s="10">
        <v>14</v>
      </c>
      <c r="B20" s="11" t="s">
        <v>59</v>
      </c>
      <c r="C20" s="11" t="s">
        <v>60</v>
      </c>
      <c r="D20" s="44">
        <v>25</v>
      </c>
      <c r="E20" s="30">
        <f t="shared" si="0"/>
        <v>1</v>
      </c>
      <c r="F20" s="30">
        <f t="shared" si="1"/>
        <v>1</v>
      </c>
      <c r="G20" s="30">
        <f t="shared" si="2"/>
        <v>0</v>
      </c>
      <c r="H20" s="44">
        <v>24.733333333333334</v>
      </c>
      <c r="I20" s="30">
        <f t="shared" si="3"/>
        <v>1</v>
      </c>
      <c r="J20" s="30">
        <f t="shared" si="4"/>
        <v>1</v>
      </c>
      <c r="K20" s="30">
        <f t="shared" si="5"/>
        <v>0</v>
      </c>
      <c r="L20" s="44">
        <v>11.2</v>
      </c>
      <c r="M20" s="30">
        <f t="shared" si="6"/>
        <v>1</v>
      </c>
      <c r="N20" s="30">
        <f t="shared" si="7"/>
        <v>1</v>
      </c>
      <c r="O20" s="30">
        <f t="shared" si="8"/>
        <v>0</v>
      </c>
      <c r="P20" s="30"/>
      <c r="Q20" s="31"/>
      <c r="R20" s="60">
        <v>60.666666666666671</v>
      </c>
      <c r="S20" s="62"/>
      <c r="T20" s="27"/>
      <c r="U20" s="27"/>
      <c r="V20" s="27"/>
      <c r="W20" s="27"/>
      <c r="X20" s="27"/>
      <c r="Y20" s="27"/>
    </row>
    <row r="21" spans="1:25" ht="19.5" customHeight="1">
      <c r="A21" s="10">
        <v>15</v>
      </c>
      <c r="B21" s="11" t="s">
        <v>61</v>
      </c>
      <c r="C21" s="11" t="s">
        <v>62</v>
      </c>
      <c r="D21" s="44">
        <v>24.4</v>
      </c>
      <c r="E21" s="30">
        <f t="shared" si="0"/>
        <v>1</v>
      </c>
      <c r="F21" s="30">
        <f t="shared" si="1"/>
        <v>1</v>
      </c>
      <c r="G21" s="30">
        <f t="shared" si="2"/>
        <v>0</v>
      </c>
      <c r="H21" s="44">
        <v>22.866666666666667</v>
      </c>
      <c r="I21" s="30">
        <f t="shared" si="3"/>
        <v>1</v>
      </c>
      <c r="J21" s="30">
        <f t="shared" si="4"/>
        <v>1</v>
      </c>
      <c r="K21" s="30">
        <f t="shared" si="5"/>
        <v>0</v>
      </c>
      <c r="L21" s="44">
        <v>14</v>
      </c>
      <c r="M21" s="30">
        <f t="shared" si="6"/>
        <v>1</v>
      </c>
      <c r="N21" s="30">
        <f t="shared" si="7"/>
        <v>1</v>
      </c>
      <c r="O21" s="30">
        <f t="shared" si="8"/>
        <v>1</v>
      </c>
      <c r="P21" s="30"/>
      <c r="Q21" s="31"/>
      <c r="R21" s="60">
        <v>60.666666666666671</v>
      </c>
      <c r="S21" s="62"/>
      <c r="T21" s="27"/>
      <c r="U21" s="27"/>
      <c r="V21" s="27"/>
      <c r="W21" s="27"/>
      <c r="X21" s="27"/>
      <c r="Y21" s="27"/>
    </row>
    <row r="22" spans="1:25" ht="19.5" customHeight="1">
      <c r="A22" s="10">
        <v>16</v>
      </c>
      <c r="B22" s="11" t="s">
        <v>63</v>
      </c>
      <c r="C22" s="11" t="s">
        <v>64</v>
      </c>
      <c r="D22" s="44">
        <v>25.599999999999998</v>
      </c>
      <c r="E22" s="30">
        <f t="shared" si="0"/>
        <v>1</v>
      </c>
      <c r="F22" s="30">
        <f t="shared" si="1"/>
        <v>1</v>
      </c>
      <c r="G22" s="30">
        <f t="shared" si="2"/>
        <v>1</v>
      </c>
      <c r="H22" s="44">
        <v>27</v>
      </c>
      <c r="I22" s="30">
        <f t="shared" si="3"/>
        <v>1</v>
      </c>
      <c r="J22" s="30">
        <f t="shared" si="4"/>
        <v>1</v>
      </c>
      <c r="K22" s="30">
        <f t="shared" si="5"/>
        <v>1</v>
      </c>
      <c r="L22" s="44">
        <v>11.799999999999999</v>
      </c>
      <c r="M22" s="30">
        <f t="shared" si="6"/>
        <v>1</v>
      </c>
      <c r="N22" s="30">
        <f t="shared" si="7"/>
        <v>1</v>
      </c>
      <c r="O22" s="30">
        <f t="shared" si="8"/>
        <v>0</v>
      </c>
      <c r="P22" s="30"/>
      <c r="Q22" s="31"/>
      <c r="R22" s="60">
        <v>63</v>
      </c>
      <c r="S22" s="62"/>
      <c r="T22" s="27"/>
      <c r="U22" s="27"/>
      <c r="V22" s="27"/>
      <c r="W22" s="27"/>
      <c r="X22" s="27"/>
      <c r="Y22" s="27"/>
    </row>
    <row r="23" spans="1:25" ht="19.5" customHeight="1">
      <c r="A23" s="10">
        <v>17</v>
      </c>
      <c r="B23" s="11" t="s">
        <v>65</v>
      </c>
      <c r="C23" s="11" t="s">
        <v>66</v>
      </c>
      <c r="D23" s="44">
        <v>28</v>
      </c>
      <c r="E23" s="30">
        <f t="shared" si="0"/>
        <v>1</v>
      </c>
      <c r="F23" s="30">
        <f t="shared" si="1"/>
        <v>1</v>
      </c>
      <c r="G23" s="30">
        <f t="shared" si="2"/>
        <v>1</v>
      </c>
      <c r="H23" s="44">
        <v>27.533333333333331</v>
      </c>
      <c r="I23" s="30">
        <f t="shared" si="3"/>
        <v>1</v>
      </c>
      <c r="J23" s="30">
        <f t="shared" si="4"/>
        <v>1</v>
      </c>
      <c r="K23" s="30">
        <f t="shared" si="5"/>
        <v>1</v>
      </c>
      <c r="L23" s="44">
        <v>14</v>
      </c>
      <c r="M23" s="30">
        <f t="shared" si="6"/>
        <v>1</v>
      </c>
      <c r="N23" s="30">
        <f t="shared" si="7"/>
        <v>1</v>
      </c>
      <c r="O23" s="30">
        <f t="shared" si="8"/>
        <v>1</v>
      </c>
      <c r="P23" s="30"/>
      <c r="Q23" s="31"/>
      <c r="R23" s="60">
        <v>70</v>
      </c>
      <c r="S23" s="62"/>
      <c r="T23" s="27"/>
      <c r="U23" s="27"/>
      <c r="V23" s="27"/>
      <c r="W23" s="27"/>
      <c r="X23" s="27"/>
      <c r="Y23" s="27"/>
    </row>
    <row r="24" spans="1:25" ht="19.5" customHeight="1">
      <c r="A24" s="10">
        <v>18</v>
      </c>
      <c r="B24" s="11" t="s">
        <v>67</v>
      </c>
      <c r="C24" s="11" t="s">
        <v>68</v>
      </c>
      <c r="D24" s="44">
        <v>25</v>
      </c>
      <c r="E24" s="30">
        <f t="shared" si="0"/>
        <v>1</v>
      </c>
      <c r="F24" s="30">
        <f t="shared" si="1"/>
        <v>1</v>
      </c>
      <c r="G24" s="30">
        <f t="shared" si="2"/>
        <v>0</v>
      </c>
      <c r="H24" s="44">
        <v>26</v>
      </c>
      <c r="I24" s="30">
        <f t="shared" si="3"/>
        <v>1</v>
      </c>
      <c r="J24" s="30">
        <f t="shared" si="4"/>
        <v>1</v>
      </c>
      <c r="K24" s="30">
        <f t="shared" si="5"/>
        <v>1</v>
      </c>
      <c r="L24" s="44">
        <v>10</v>
      </c>
      <c r="M24" s="30">
        <f t="shared" si="6"/>
        <v>1</v>
      </c>
      <c r="N24" s="30">
        <f t="shared" si="7"/>
        <v>0</v>
      </c>
      <c r="O24" s="30">
        <f t="shared" si="8"/>
        <v>0</v>
      </c>
      <c r="P24" s="30"/>
      <c r="Q24" s="31"/>
      <c r="R24" s="60">
        <v>60.666666666666671</v>
      </c>
      <c r="S24" s="62"/>
      <c r="T24" s="27"/>
      <c r="U24" s="27"/>
      <c r="V24" s="27"/>
      <c r="W24" s="27"/>
      <c r="X24" s="27"/>
      <c r="Y24" s="27"/>
    </row>
    <row r="25" spans="1:25" ht="19.5" customHeight="1">
      <c r="A25" s="10">
        <v>19</v>
      </c>
      <c r="B25" s="11" t="s">
        <v>69</v>
      </c>
      <c r="C25" s="11" t="s">
        <v>70</v>
      </c>
      <c r="D25" s="44">
        <v>27</v>
      </c>
      <c r="E25" s="30">
        <f t="shared" si="0"/>
        <v>1</v>
      </c>
      <c r="F25" s="30">
        <f t="shared" si="1"/>
        <v>1</v>
      </c>
      <c r="G25" s="30">
        <f t="shared" si="2"/>
        <v>1</v>
      </c>
      <c r="H25" s="44">
        <v>25</v>
      </c>
      <c r="I25" s="30">
        <f t="shared" si="3"/>
        <v>1</v>
      </c>
      <c r="J25" s="30">
        <f t="shared" si="4"/>
        <v>1</v>
      </c>
      <c r="K25" s="30">
        <f t="shared" si="5"/>
        <v>0</v>
      </c>
      <c r="L25" s="44">
        <v>11.799999999999999</v>
      </c>
      <c r="M25" s="30">
        <f t="shared" si="6"/>
        <v>1</v>
      </c>
      <c r="N25" s="30">
        <f t="shared" si="7"/>
        <v>1</v>
      </c>
      <c r="O25" s="30">
        <f t="shared" si="8"/>
        <v>0</v>
      </c>
      <c r="P25" s="30"/>
      <c r="Q25" s="31"/>
      <c r="R25" s="60">
        <v>63</v>
      </c>
      <c r="S25" s="62"/>
      <c r="T25" s="27"/>
      <c r="U25" s="27"/>
      <c r="V25" s="27"/>
      <c r="W25" s="27"/>
      <c r="X25" s="27"/>
      <c r="Y25" s="27"/>
    </row>
    <row r="26" spans="1:25" ht="19.5" customHeight="1">
      <c r="A26" s="10">
        <v>20</v>
      </c>
      <c r="B26" s="11" t="s">
        <v>71</v>
      </c>
      <c r="C26" s="11" t="s">
        <v>72</v>
      </c>
      <c r="D26" s="44">
        <v>25.599999999999998</v>
      </c>
      <c r="E26" s="30">
        <f t="shared" si="0"/>
        <v>1</v>
      </c>
      <c r="F26" s="30">
        <f t="shared" si="1"/>
        <v>1</v>
      </c>
      <c r="G26" s="30">
        <f t="shared" si="2"/>
        <v>1</v>
      </c>
      <c r="H26" s="44">
        <v>28.466666666666669</v>
      </c>
      <c r="I26" s="30">
        <f t="shared" si="3"/>
        <v>1</v>
      </c>
      <c r="J26" s="30">
        <f t="shared" si="4"/>
        <v>1</v>
      </c>
      <c r="K26" s="30">
        <f t="shared" si="5"/>
        <v>1</v>
      </c>
      <c r="L26" s="44">
        <v>10</v>
      </c>
      <c r="M26" s="30">
        <f t="shared" si="6"/>
        <v>1</v>
      </c>
      <c r="N26" s="30">
        <f t="shared" si="7"/>
        <v>0</v>
      </c>
      <c r="O26" s="30">
        <f t="shared" si="8"/>
        <v>0</v>
      </c>
      <c r="P26" s="30"/>
      <c r="Q26" s="31"/>
      <c r="R26" s="60">
        <v>63</v>
      </c>
      <c r="S26" s="62"/>
      <c r="T26" s="27"/>
      <c r="U26" s="27"/>
      <c r="V26" s="27"/>
      <c r="W26" s="27"/>
      <c r="X26" s="27"/>
      <c r="Y26" s="27"/>
    </row>
    <row r="27" spans="1:25" ht="19.5" customHeight="1">
      <c r="A27" s="10">
        <v>21</v>
      </c>
      <c r="B27" s="11" t="s">
        <v>73</v>
      </c>
      <c r="C27" s="11" t="s">
        <v>74</v>
      </c>
      <c r="D27" s="44">
        <v>25.599999999999998</v>
      </c>
      <c r="E27" s="30">
        <f t="shared" si="0"/>
        <v>1</v>
      </c>
      <c r="F27" s="30">
        <f t="shared" si="1"/>
        <v>1</v>
      </c>
      <c r="G27" s="30">
        <f t="shared" si="2"/>
        <v>1</v>
      </c>
      <c r="H27" s="44">
        <v>25</v>
      </c>
      <c r="I27" s="30">
        <f t="shared" si="3"/>
        <v>1</v>
      </c>
      <c r="J27" s="30">
        <f t="shared" si="4"/>
        <v>1</v>
      </c>
      <c r="K27" s="30">
        <f t="shared" si="5"/>
        <v>0</v>
      </c>
      <c r="L27" s="44">
        <v>13</v>
      </c>
      <c r="M27" s="30">
        <f t="shared" si="6"/>
        <v>1</v>
      </c>
      <c r="N27" s="30">
        <f t="shared" si="7"/>
        <v>1</v>
      </c>
      <c r="O27" s="30">
        <f t="shared" si="8"/>
        <v>1</v>
      </c>
      <c r="P27" s="30"/>
      <c r="Q27" s="31"/>
      <c r="R27" s="60">
        <v>63</v>
      </c>
      <c r="S27" s="62"/>
      <c r="T27" s="27"/>
      <c r="U27" s="27"/>
      <c r="V27" s="27"/>
      <c r="W27" s="27"/>
      <c r="X27" s="27"/>
      <c r="Y27" s="27"/>
    </row>
    <row r="28" spans="1:25" ht="19.5" customHeight="1">
      <c r="A28" s="10">
        <v>22</v>
      </c>
      <c r="B28" s="11" t="s">
        <v>75</v>
      </c>
      <c r="C28" s="11" t="s">
        <v>76</v>
      </c>
      <c r="D28" s="44">
        <v>25.599999999999998</v>
      </c>
      <c r="E28" s="30">
        <f t="shared" si="0"/>
        <v>1</v>
      </c>
      <c r="F28" s="30">
        <f t="shared" si="1"/>
        <v>1</v>
      </c>
      <c r="G28" s="30">
        <f t="shared" si="2"/>
        <v>1</v>
      </c>
      <c r="H28" s="44">
        <v>24.733333333333334</v>
      </c>
      <c r="I28" s="30">
        <f t="shared" si="3"/>
        <v>1</v>
      </c>
      <c r="J28" s="30">
        <f t="shared" si="4"/>
        <v>1</v>
      </c>
      <c r="K28" s="30">
        <f t="shared" si="5"/>
        <v>0</v>
      </c>
      <c r="L28" s="44">
        <v>14</v>
      </c>
      <c r="M28" s="30">
        <f t="shared" si="6"/>
        <v>1</v>
      </c>
      <c r="N28" s="30">
        <f t="shared" si="7"/>
        <v>1</v>
      </c>
      <c r="O28" s="30">
        <f t="shared" si="8"/>
        <v>1</v>
      </c>
      <c r="P28" s="30"/>
      <c r="Q28" s="31"/>
      <c r="R28" s="60">
        <v>63</v>
      </c>
      <c r="S28" s="62"/>
      <c r="T28" s="27"/>
      <c r="U28" s="27"/>
      <c r="V28" s="27"/>
      <c r="W28" s="27"/>
      <c r="X28" s="27"/>
      <c r="Y28" s="27"/>
    </row>
    <row r="29" spans="1:25" ht="19.5" customHeight="1">
      <c r="A29" s="10">
        <v>23</v>
      </c>
      <c r="B29" s="11" t="s">
        <v>77</v>
      </c>
      <c r="C29" s="11" t="s">
        <v>78</v>
      </c>
      <c r="D29" s="44">
        <v>24.4</v>
      </c>
      <c r="E29" s="30">
        <f t="shared" si="0"/>
        <v>1</v>
      </c>
      <c r="F29" s="30">
        <f t="shared" si="1"/>
        <v>1</v>
      </c>
      <c r="G29" s="30">
        <f t="shared" si="2"/>
        <v>0</v>
      </c>
      <c r="H29" s="44">
        <v>25.666666666666671</v>
      </c>
      <c r="I29" s="30">
        <f t="shared" si="3"/>
        <v>1</v>
      </c>
      <c r="J29" s="30">
        <f t="shared" si="4"/>
        <v>1</v>
      </c>
      <c r="K29" s="30">
        <f t="shared" si="5"/>
        <v>1</v>
      </c>
      <c r="L29" s="44">
        <v>11.2</v>
      </c>
      <c r="M29" s="30">
        <f t="shared" si="6"/>
        <v>1</v>
      </c>
      <c r="N29" s="30">
        <f t="shared" si="7"/>
        <v>1</v>
      </c>
      <c r="O29" s="30">
        <f t="shared" si="8"/>
        <v>0</v>
      </c>
      <c r="P29" s="30"/>
      <c r="Q29" s="31"/>
      <c r="R29" s="60">
        <v>60.666666666666671</v>
      </c>
      <c r="S29" s="62"/>
      <c r="T29" s="27"/>
      <c r="U29" s="27"/>
      <c r="V29" s="27"/>
      <c r="W29" s="27"/>
      <c r="X29" s="27"/>
      <c r="Y29" s="27"/>
    </row>
    <row r="30" spans="1:25" ht="19.5" customHeight="1">
      <c r="A30" s="10">
        <v>24</v>
      </c>
      <c r="B30" s="11" t="s">
        <v>79</v>
      </c>
      <c r="C30" s="11" t="s">
        <v>80</v>
      </c>
      <c r="D30" s="44">
        <v>27</v>
      </c>
      <c r="E30" s="30">
        <f t="shared" si="0"/>
        <v>1</v>
      </c>
      <c r="F30" s="30">
        <f t="shared" si="1"/>
        <v>1</v>
      </c>
      <c r="G30" s="30">
        <f t="shared" si="2"/>
        <v>1</v>
      </c>
      <c r="H30" s="44">
        <v>22.866666666666667</v>
      </c>
      <c r="I30" s="30">
        <f t="shared" si="3"/>
        <v>1</v>
      </c>
      <c r="J30" s="30">
        <f t="shared" si="4"/>
        <v>1</v>
      </c>
      <c r="K30" s="30">
        <f t="shared" si="5"/>
        <v>0</v>
      </c>
      <c r="L30" s="44">
        <v>14</v>
      </c>
      <c r="M30" s="30">
        <f t="shared" si="6"/>
        <v>1</v>
      </c>
      <c r="N30" s="30">
        <f t="shared" si="7"/>
        <v>1</v>
      </c>
      <c r="O30" s="30">
        <f t="shared" si="8"/>
        <v>1</v>
      </c>
      <c r="P30" s="30"/>
      <c r="Q30" s="31"/>
      <c r="R30" s="60">
        <v>63</v>
      </c>
      <c r="S30" s="62"/>
      <c r="T30" s="27"/>
      <c r="U30" s="27"/>
      <c r="V30" s="27"/>
      <c r="W30" s="27"/>
      <c r="X30" s="27"/>
      <c r="Y30" s="27"/>
    </row>
    <row r="31" spans="1:25" ht="19.5" customHeight="1">
      <c r="A31" s="10">
        <v>25</v>
      </c>
      <c r="B31" s="11" t="s">
        <v>81</v>
      </c>
      <c r="C31" s="11" t="s">
        <v>82</v>
      </c>
      <c r="D31" s="44">
        <v>27</v>
      </c>
      <c r="E31" s="30">
        <f t="shared" si="0"/>
        <v>1</v>
      </c>
      <c r="F31" s="30">
        <f t="shared" si="1"/>
        <v>1</v>
      </c>
      <c r="G31" s="30">
        <f t="shared" si="2"/>
        <v>1</v>
      </c>
      <c r="H31" s="44">
        <v>25</v>
      </c>
      <c r="I31" s="30">
        <f t="shared" si="3"/>
        <v>1</v>
      </c>
      <c r="J31" s="30">
        <f t="shared" si="4"/>
        <v>1</v>
      </c>
      <c r="K31" s="30">
        <f t="shared" si="5"/>
        <v>0</v>
      </c>
      <c r="L31" s="44">
        <v>14</v>
      </c>
      <c r="M31" s="30">
        <f t="shared" si="6"/>
        <v>1</v>
      </c>
      <c r="N31" s="30">
        <f t="shared" si="7"/>
        <v>1</v>
      </c>
      <c r="O31" s="30">
        <f t="shared" si="8"/>
        <v>1</v>
      </c>
      <c r="P31" s="30"/>
      <c r="Q31" s="31"/>
      <c r="R31" s="60">
        <v>65.333333333333329</v>
      </c>
      <c r="S31" s="62"/>
      <c r="T31" s="27"/>
      <c r="U31" s="27"/>
      <c r="V31" s="27"/>
      <c r="W31" s="27"/>
      <c r="X31" s="27"/>
      <c r="Y31" s="27"/>
    </row>
    <row r="32" spans="1:25" ht="19.5" customHeight="1">
      <c r="A32" s="10">
        <v>26</v>
      </c>
      <c r="B32" s="11" t="s">
        <v>83</v>
      </c>
      <c r="C32" s="11" t="s">
        <v>84</v>
      </c>
      <c r="D32" s="44">
        <v>25</v>
      </c>
      <c r="E32" s="30">
        <f t="shared" si="0"/>
        <v>1</v>
      </c>
      <c r="F32" s="30">
        <f t="shared" si="1"/>
        <v>1</v>
      </c>
      <c r="G32" s="30">
        <f t="shared" si="2"/>
        <v>0</v>
      </c>
      <c r="H32" s="44">
        <v>28</v>
      </c>
      <c r="I32" s="30">
        <f t="shared" si="3"/>
        <v>1</v>
      </c>
      <c r="J32" s="30">
        <f t="shared" si="4"/>
        <v>1</v>
      </c>
      <c r="K32" s="30">
        <f t="shared" si="5"/>
        <v>1</v>
      </c>
      <c r="L32" s="44">
        <v>13</v>
      </c>
      <c r="M32" s="30">
        <f t="shared" si="6"/>
        <v>1</v>
      </c>
      <c r="N32" s="30">
        <f t="shared" si="7"/>
        <v>1</v>
      </c>
      <c r="O32" s="30">
        <f t="shared" si="8"/>
        <v>1</v>
      </c>
      <c r="P32" s="30"/>
      <c r="Q32" s="31"/>
      <c r="R32" s="60">
        <v>65.333333333333329</v>
      </c>
      <c r="S32" s="62"/>
      <c r="T32" s="27"/>
      <c r="U32" s="27"/>
      <c r="V32" s="27"/>
      <c r="W32" s="27"/>
      <c r="X32" s="27"/>
      <c r="Y32" s="27"/>
    </row>
    <row r="33" spans="1:25" ht="19.5" customHeight="1">
      <c r="A33" s="10">
        <v>27</v>
      </c>
      <c r="B33" s="11" t="s">
        <v>85</v>
      </c>
      <c r="C33" s="11" t="s">
        <v>86</v>
      </c>
      <c r="D33" s="44">
        <v>28</v>
      </c>
      <c r="E33" s="30">
        <f t="shared" si="0"/>
        <v>1</v>
      </c>
      <c r="F33" s="30">
        <f t="shared" si="1"/>
        <v>1</v>
      </c>
      <c r="G33" s="30">
        <f t="shared" si="2"/>
        <v>1</v>
      </c>
      <c r="H33" s="44">
        <v>28.466666666666669</v>
      </c>
      <c r="I33" s="30">
        <f t="shared" si="3"/>
        <v>1</v>
      </c>
      <c r="J33" s="30">
        <f t="shared" si="4"/>
        <v>1</v>
      </c>
      <c r="K33" s="30">
        <f t="shared" si="5"/>
        <v>1</v>
      </c>
      <c r="L33" s="44">
        <v>14</v>
      </c>
      <c r="M33" s="30">
        <f t="shared" si="6"/>
        <v>1</v>
      </c>
      <c r="N33" s="30">
        <f t="shared" si="7"/>
        <v>1</v>
      </c>
      <c r="O33" s="30">
        <f t="shared" si="8"/>
        <v>1</v>
      </c>
      <c r="P33" s="30"/>
      <c r="Q33" s="31"/>
      <c r="R33" s="60">
        <v>70</v>
      </c>
      <c r="S33" s="62"/>
      <c r="T33" s="27"/>
      <c r="U33" s="27"/>
      <c r="V33" s="27"/>
      <c r="W33" s="27"/>
      <c r="X33" s="27"/>
      <c r="Y33" s="27"/>
    </row>
    <row r="34" spans="1:25" ht="19.5" customHeight="1">
      <c r="A34" s="10">
        <v>28</v>
      </c>
      <c r="B34" s="11" t="s">
        <v>87</v>
      </c>
      <c r="C34" s="11" t="s">
        <v>88</v>
      </c>
      <c r="D34" s="44">
        <v>23</v>
      </c>
      <c r="E34" s="30">
        <f t="shared" si="0"/>
        <v>1</v>
      </c>
      <c r="F34" s="30">
        <f t="shared" si="1"/>
        <v>1</v>
      </c>
      <c r="G34" s="30">
        <f t="shared" si="2"/>
        <v>0</v>
      </c>
      <c r="H34" s="44">
        <v>26</v>
      </c>
      <c r="I34" s="30">
        <f t="shared" si="3"/>
        <v>1</v>
      </c>
      <c r="J34" s="30">
        <f t="shared" si="4"/>
        <v>1</v>
      </c>
      <c r="K34" s="30">
        <f t="shared" si="5"/>
        <v>1</v>
      </c>
      <c r="L34" s="44">
        <v>12</v>
      </c>
      <c r="M34" s="30">
        <f t="shared" si="6"/>
        <v>1</v>
      </c>
      <c r="N34" s="30">
        <f t="shared" si="7"/>
        <v>1</v>
      </c>
      <c r="O34" s="30">
        <f t="shared" si="8"/>
        <v>0</v>
      </c>
      <c r="P34" s="30"/>
      <c r="Q34" s="31"/>
      <c r="R34" s="60">
        <v>60.666666666666671</v>
      </c>
      <c r="S34" s="62"/>
      <c r="T34" s="27"/>
      <c r="U34" s="27"/>
      <c r="V34" s="27"/>
      <c r="W34" s="27"/>
      <c r="X34" s="27"/>
      <c r="Y34" s="27"/>
    </row>
    <row r="35" spans="1:25" ht="19.5" customHeight="1">
      <c r="A35" s="10">
        <v>29</v>
      </c>
      <c r="B35" s="11" t="s">
        <v>89</v>
      </c>
      <c r="C35" s="11" t="s">
        <v>90</v>
      </c>
      <c r="D35" s="44">
        <v>28</v>
      </c>
      <c r="E35" s="30">
        <f t="shared" si="0"/>
        <v>1</v>
      </c>
      <c r="F35" s="30">
        <f t="shared" si="1"/>
        <v>1</v>
      </c>
      <c r="G35" s="30">
        <f t="shared" si="2"/>
        <v>1</v>
      </c>
      <c r="H35" s="44">
        <v>24</v>
      </c>
      <c r="I35" s="30">
        <f t="shared" si="3"/>
        <v>1</v>
      </c>
      <c r="J35" s="30">
        <f t="shared" si="4"/>
        <v>1</v>
      </c>
      <c r="K35" s="30">
        <f t="shared" si="5"/>
        <v>0</v>
      </c>
      <c r="L35" s="44">
        <v>14</v>
      </c>
      <c r="M35" s="30">
        <f t="shared" si="6"/>
        <v>1</v>
      </c>
      <c r="N35" s="30">
        <f t="shared" si="7"/>
        <v>1</v>
      </c>
      <c r="O35" s="30">
        <f t="shared" si="8"/>
        <v>1</v>
      </c>
      <c r="P35" s="30"/>
      <c r="Q35" s="31"/>
      <c r="R35" s="60">
        <v>65.333333333333329</v>
      </c>
      <c r="S35" s="62"/>
      <c r="T35" s="27"/>
      <c r="U35" s="27"/>
      <c r="V35" s="27"/>
      <c r="W35" s="27"/>
      <c r="X35" s="27"/>
      <c r="Y35" s="27"/>
    </row>
    <row r="36" spans="1:25" ht="19.5" customHeight="1">
      <c r="A36" s="10">
        <v>30</v>
      </c>
      <c r="B36" s="11" t="s">
        <v>91</v>
      </c>
      <c r="C36" s="11" t="s">
        <v>92</v>
      </c>
      <c r="D36" s="44">
        <v>24.4</v>
      </c>
      <c r="E36" s="30">
        <f t="shared" si="0"/>
        <v>1</v>
      </c>
      <c r="F36" s="30">
        <f t="shared" si="1"/>
        <v>1</v>
      </c>
      <c r="G36" s="30">
        <f t="shared" si="2"/>
        <v>0</v>
      </c>
      <c r="H36" s="44">
        <v>27.533333333333331</v>
      </c>
      <c r="I36" s="30">
        <f t="shared" si="3"/>
        <v>1</v>
      </c>
      <c r="J36" s="30">
        <f t="shared" si="4"/>
        <v>1</v>
      </c>
      <c r="K36" s="30">
        <f t="shared" si="5"/>
        <v>1</v>
      </c>
      <c r="L36" s="44">
        <v>9</v>
      </c>
      <c r="M36" s="30">
        <f t="shared" si="6"/>
        <v>0</v>
      </c>
      <c r="N36" s="30">
        <f t="shared" si="7"/>
        <v>0</v>
      </c>
      <c r="O36" s="30">
        <f t="shared" si="8"/>
        <v>0</v>
      </c>
      <c r="P36" s="30"/>
      <c r="Q36" s="31"/>
      <c r="R36" s="60">
        <v>60.666666666666671</v>
      </c>
      <c r="S36" s="62"/>
      <c r="T36" s="27"/>
      <c r="U36" s="27"/>
      <c r="V36" s="27"/>
      <c r="W36" s="27"/>
      <c r="X36" s="27"/>
      <c r="Y36" s="27"/>
    </row>
    <row r="37" spans="1:25" ht="19.5" customHeight="1">
      <c r="A37" s="10">
        <v>31</v>
      </c>
      <c r="B37" s="11" t="s">
        <v>93</v>
      </c>
      <c r="C37" s="11" t="s">
        <v>94</v>
      </c>
      <c r="D37" s="44">
        <v>24.4</v>
      </c>
      <c r="E37" s="30">
        <f t="shared" si="0"/>
        <v>1</v>
      </c>
      <c r="F37" s="30">
        <f t="shared" si="1"/>
        <v>1</v>
      </c>
      <c r="G37" s="30">
        <f t="shared" si="2"/>
        <v>0</v>
      </c>
      <c r="H37" s="44">
        <v>23</v>
      </c>
      <c r="I37" s="30">
        <f t="shared" si="3"/>
        <v>1</v>
      </c>
      <c r="J37" s="30">
        <f t="shared" si="4"/>
        <v>1</v>
      </c>
      <c r="K37" s="30">
        <f t="shared" si="5"/>
        <v>0</v>
      </c>
      <c r="L37" s="44">
        <v>14</v>
      </c>
      <c r="M37" s="30">
        <f t="shared" si="6"/>
        <v>1</v>
      </c>
      <c r="N37" s="30">
        <f t="shared" si="7"/>
        <v>1</v>
      </c>
      <c r="O37" s="30">
        <f t="shared" si="8"/>
        <v>1</v>
      </c>
      <c r="P37" s="30"/>
      <c r="Q37" s="31"/>
      <c r="R37" s="60">
        <v>60.666666666666671</v>
      </c>
      <c r="S37" s="62"/>
      <c r="T37" s="27"/>
      <c r="U37" s="27"/>
      <c r="V37" s="27"/>
      <c r="W37" s="27"/>
      <c r="X37" s="27"/>
      <c r="Y37" s="27"/>
    </row>
    <row r="38" spans="1:25" ht="19.5" customHeight="1">
      <c r="A38" s="10">
        <v>32</v>
      </c>
      <c r="B38" s="11" t="s">
        <v>95</v>
      </c>
      <c r="C38" s="11" t="s">
        <v>96</v>
      </c>
      <c r="D38" s="44">
        <v>24.4</v>
      </c>
      <c r="E38" s="30">
        <f t="shared" si="0"/>
        <v>1</v>
      </c>
      <c r="F38" s="30">
        <f t="shared" si="1"/>
        <v>1</v>
      </c>
      <c r="G38" s="30">
        <f t="shared" si="2"/>
        <v>0</v>
      </c>
      <c r="H38" s="44">
        <v>24.733333333333334</v>
      </c>
      <c r="I38" s="30">
        <f t="shared" si="3"/>
        <v>1</v>
      </c>
      <c r="J38" s="30">
        <f t="shared" si="4"/>
        <v>1</v>
      </c>
      <c r="K38" s="30">
        <f t="shared" si="5"/>
        <v>0</v>
      </c>
      <c r="L38" s="44">
        <v>12</v>
      </c>
      <c r="M38" s="30">
        <f t="shared" si="6"/>
        <v>1</v>
      </c>
      <c r="N38" s="30">
        <f t="shared" si="7"/>
        <v>1</v>
      </c>
      <c r="O38" s="30">
        <f t="shared" si="8"/>
        <v>0</v>
      </c>
      <c r="P38" s="30"/>
      <c r="Q38" s="31"/>
      <c r="R38" s="60">
        <v>60.666666666666671</v>
      </c>
      <c r="S38" s="62"/>
      <c r="T38" s="27"/>
      <c r="U38" s="27"/>
      <c r="V38" s="27"/>
      <c r="W38" s="27"/>
      <c r="X38" s="27"/>
      <c r="Y38" s="27"/>
    </row>
    <row r="39" spans="1:25" ht="19.5" customHeight="1">
      <c r="A39" s="10">
        <v>33</v>
      </c>
      <c r="B39" s="11" t="s">
        <v>97</v>
      </c>
      <c r="C39" s="11" t="s">
        <v>98</v>
      </c>
      <c r="D39" s="44">
        <v>27.6</v>
      </c>
      <c r="E39" s="30">
        <f t="shared" si="0"/>
        <v>1</v>
      </c>
      <c r="F39" s="30">
        <f t="shared" si="1"/>
        <v>1</v>
      </c>
      <c r="G39" s="30">
        <f t="shared" si="2"/>
        <v>1</v>
      </c>
      <c r="H39" s="44">
        <v>28.466666666666669</v>
      </c>
      <c r="I39" s="30">
        <f t="shared" si="3"/>
        <v>1</v>
      </c>
      <c r="J39" s="30">
        <f t="shared" si="4"/>
        <v>1</v>
      </c>
      <c r="K39" s="30">
        <f t="shared" si="5"/>
        <v>1</v>
      </c>
      <c r="L39" s="44">
        <v>12.8</v>
      </c>
      <c r="M39" s="30">
        <f t="shared" si="6"/>
        <v>1</v>
      </c>
      <c r="N39" s="30">
        <f t="shared" si="7"/>
        <v>1</v>
      </c>
      <c r="O39" s="30">
        <f t="shared" si="8"/>
        <v>1</v>
      </c>
      <c r="P39" s="30"/>
      <c r="Q39" s="31"/>
      <c r="R39" s="60">
        <v>67.666666666666671</v>
      </c>
      <c r="S39" s="62"/>
      <c r="T39" s="27"/>
      <c r="U39" s="27"/>
      <c r="V39" s="27"/>
      <c r="W39" s="27"/>
      <c r="X39" s="27"/>
      <c r="Y39" s="27"/>
    </row>
    <row r="40" spans="1:25" ht="19.5" customHeight="1">
      <c r="A40" s="10">
        <v>34</v>
      </c>
      <c r="B40" s="11" t="s">
        <v>99</v>
      </c>
      <c r="C40" s="11" t="s">
        <v>100</v>
      </c>
      <c r="D40" s="44">
        <v>28</v>
      </c>
      <c r="E40" s="30">
        <f t="shared" si="0"/>
        <v>1</v>
      </c>
      <c r="F40" s="30">
        <f t="shared" si="1"/>
        <v>1</v>
      </c>
      <c r="G40" s="30">
        <f t="shared" si="2"/>
        <v>1</v>
      </c>
      <c r="H40" s="44">
        <v>28</v>
      </c>
      <c r="I40" s="30">
        <f t="shared" si="3"/>
        <v>1</v>
      </c>
      <c r="J40" s="30">
        <f t="shared" si="4"/>
        <v>1</v>
      </c>
      <c r="K40" s="30">
        <f t="shared" si="5"/>
        <v>1</v>
      </c>
      <c r="L40" s="44">
        <v>14</v>
      </c>
      <c r="M40" s="30">
        <f t="shared" si="6"/>
        <v>1</v>
      </c>
      <c r="N40" s="30">
        <f t="shared" si="7"/>
        <v>1</v>
      </c>
      <c r="O40" s="30">
        <f t="shared" si="8"/>
        <v>1</v>
      </c>
      <c r="P40" s="30"/>
      <c r="Q40" s="31"/>
      <c r="R40" s="60">
        <v>70</v>
      </c>
      <c r="S40" s="62"/>
      <c r="T40" s="27"/>
      <c r="U40" s="27"/>
      <c r="V40" s="27"/>
      <c r="W40" s="27"/>
      <c r="X40" s="27"/>
      <c r="Y40" s="27"/>
    </row>
    <row r="41" spans="1:25" ht="19.5" customHeight="1">
      <c r="A41" s="10">
        <v>35</v>
      </c>
      <c r="B41" s="11" t="s">
        <v>101</v>
      </c>
      <c r="C41" s="11" t="s">
        <v>102</v>
      </c>
      <c r="D41" s="44">
        <v>27</v>
      </c>
      <c r="E41" s="30">
        <f t="shared" si="0"/>
        <v>1</v>
      </c>
      <c r="F41" s="30">
        <f t="shared" si="1"/>
        <v>1</v>
      </c>
      <c r="G41" s="30">
        <f t="shared" si="2"/>
        <v>1</v>
      </c>
      <c r="H41" s="44">
        <v>24</v>
      </c>
      <c r="I41" s="30">
        <f t="shared" si="3"/>
        <v>1</v>
      </c>
      <c r="J41" s="30">
        <f t="shared" si="4"/>
        <v>1</v>
      </c>
      <c r="K41" s="30">
        <f t="shared" si="5"/>
        <v>0</v>
      </c>
      <c r="L41" s="44">
        <v>13</v>
      </c>
      <c r="M41" s="30">
        <f t="shared" si="6"/>
        <v>1</v>
      </c>
      <c r="N41" s="30">
        <f t="shared" si="7"/>
        <v>1</v>
      </c>
      <c r="O41" s="30">
        <f t="shared" si="8"/>
        <v>1</v>
      </c>
      <c r="P41" s="30"/>
      <c r="Q41" s="31"/>
      <c r="R41" s="60">
        <v>63</v>
      </c>
      <c r="S41" s="62"/>
      <c r="T41" s="27"/>
      <c r="U41" s="27"/>
      <c r="V41" s="27"/>
      <c r="W41" s="27"/>
      <c r="X41" s="27"/>
      <c r="Y41" s="27"/>
    </row>
    <row r="42" spans="1:25" ht="19.5" customHeight="1">
      <c r="A42" s="10">
        <v>36</v>
      </c>
      <c r="B42" s="11" t="s">
        <v>103</v>
      </c>
      <c r="C42" s="11" t="s">
        <v>104</v>
      </c>
      <c r="D42" s="44">
        <v>23.6</v>
      </c>
      <c r="E42" s="30">
        <f t="shared" si="0"/>
        <v>1</v>
      </c>
      <c r="F42" s="30">
        <f t="shared" si="1"/>
        <v>1</v>
      </c>
      <c r="G42" s="30">
        <f t="shared" si="2"/>
        <v>0</v>
      </c>
      <c r="H42" s="44">
        <v>23.799999999999997</v>
      </c>
      <c r="I42" s="30">
        <f t="shared" si="3"/>
        <v>1</v>
      </c>
      <c r="J42" s="30">
        <f t="shared" si="4"/>
        <v>1</v>
      </c>
      <c r="K42" s="30">
        <f t="shared" si="5"/>
        <v>0</v>
      </c>
      <c r="L42" s="44">
        <v>12</v>
      </c>
      <c r="M42" s="30">
        <f t="shared" si="6"/>
        <v>1</v>
      </c>
      <c r="N42" s="30">
        <f t="shared" si="7"/>
        <v>1</v>
      </c>
      <c r="O42" s="30">
        <f t="shared" si="8"/>
        <v>0</v>
      </c>
      <c r="P42" s="30"/>
      <c r="Q42" s="31"/>
      <c r="R42" s="60">
        <v>57</v>
      </c>
      <c r="S42" s="62"/>
      <c r="T42" s="27"/>
      <c r="U42" s="27"/>
      <c r="V42" s="27"/>
      <c r="W42" s="27"/>
      <c r="X42" s="27"/>
      <c r="Y42" s="27"/>
    </row>
    <row r="43" spans="1:25" ht="19.5" customHeight="1">
      <c r="A43" s="10">
        <v>37</v>
      </c>
      <c r="B43" s="11" t="s">
        <v>105</v>
      </c>
      <c r="C43" s="11" t="s">
        <v>106</v>
      </c>
      <c r="D43" s="44">
        <v>25.599999999999998</v>
      </c>
      <c r="E43" s="30">
        <f t="shared" si="0"/>
        <v>1</v>
      </c>
      <c r="F43" s="30">
        <f t="shared" si="1"/>
        <v>1</v>
      </c>
      <c r="G43" s="30">
        <f t="shared" si="2"/>
        <v>1</v>
      </c>
      <c r="H43" s="44">
        <v>26.6</v>
      </c>
      <c r="I43" s="30">
        <f t="shared" si="3"/>
        <v>1</v>
      </c>
      <c r="J43" s="30">
        <f t="shared" si="4"/>
        <v>1</v>
      </c>
      <c r="K43" s="30">
        <f t="shared" si="5"/>
        <v>1</v>
      </c>
      <c r="L43" s="44">
        <v>11.799999999999999</v>
      </c>
      <c r="M43" s="30">
        <f t="shared" si="6"/>
        <v>1</v>
      </c>
      <c r="N43" s="30">
        <f t="shared" si="7"/>
        <v>1</v>
      </c>
      <c r="O43" s="30">
        <f t="shared" si="8"/>
        <v>0</v>
      </c>
      <c r="P43" s="30"/>
      <c r="Q43" s="31"/>
      <c r="R43" s="60">
        <v>63</v>
      </c>
      <c r="S43" s="62"/>
      <c r="T43" s="27"/>
      <c r="U43" s="27"/>
      <c r="V43" s="27"/>
      <c r="W43" s="27"/>
      <c r="X43" s="27"/>
      <c r="Y43" s="27"/>
    </row>
    <row r="44" spans="1:25" ht="19.5" customHeight="1">
      <c r="A44" s="10">
        <v>38</v>
      </c>
      <c r="B44" s="11" t="s">
        <v>107</v>
      </c>
      <c r="C44" s="11" t="s">
        <v>108</v>
      </c>
      <c r="D44" s="44">
        <v>25.599999999999998</v>
      </c>
      <c r="E44" s="30">
        <f t="shared" si="0"/>
        <v>1</v>
      </c>
      <c r="F44" s="30">
        <f t="shared" si="1"/>
        <v>1</v>
      </c>
      <c r="G44" s="30">
        <f t="shared" si="2"/>
        <v>1</v>
      </c>
      <c r="H44" s="44">
        <v>24.733333333333334</v>
      </c>
      <c r="I44" s="30">
        <f t="shared" si="3"/>
        <v>1</v>
      </c>
      <c r="J44" s="30">
        <f t="shared" si="4"/>
        <v>1</v>
      </c>
      <c r="K44" s="30">
        <f t="shared" si="5"/>
        <v>0</v>
      </c>
      <c r="L44" s="44">
        <v>14</v>
      </c>
      <c r="M44" s="30">
        <f t="shared" si="6"/>
        <v>1</v>
      </c>
      <c r="N44" s="30">
        <f t="shared" si="7"/>
        <v>1</v>
      </c>
      <c r="O44" s="30">
        <f t="shared" si="8"/>
        <v>1</v>
      </c>
      <c r="P44" s="30"/>
      <c r="Q44" s="31"/>
      <c r="R44" s="60">
        <v>63</v>
      </c>
      <c r="S44" s="62"/>
      <c r="T44" s="27"/>
      <c r="U44" s="27"/>
      <c r="V44" s="27"/>
      <c r="W44" s="27"/>
      <c r="X44" s="27"/>
      <c r="Y44" s="27"/>
    </row>
    <row r="45" spans="1:25" ht="19.5" customHeight="1">
      <c r="A45" s="10">
        <v>39</v>
      </c>
      <c r="B45" s="11" t="s">
        <v>109</v>
      </c>
      <c r="C45" s="11" t="s">
        <v>110</v>
      </c>
      <c r="D45" s="44">
        <v>25</v>
      </c>
      <c r="E45" s="30">
        <f t="shared" si="0"/>
        <v>1</v>
      </c>
      <c r="F45" s="30">
        <f t="shared" si="1"/>
        <v>1</v>
      </c>
      <c r="G45" s="30">
        <f t="shared" si="2"/>
        <v>0</v>
      </c>
      <c r="H45" s="44">
        <v>25</v>
      </c>
      <c r="I45" s="30">
        <f t="shared" si="3"/>
        <v>1</v>
      </c>
      <c r="J45" s="30">
        <f t="shared" si="4"/>
        <v>1</v>
      </c>
      <c r="K45" s="30">
        <f t="shared" si="5"/>
        <v>0</v>
      </c>
      <c r="L45" s="44">
        <v>11.2</v>
      </c>
      <c r="M45" s="30">
        <f t="shared" si="6"/>
        <v>1</v>
      </c>
      <c r="N45" s="30">
        <f t="shared" si="7"/>
        <v>1</v>
      </c>
      <c r="O45" s="30">
        <f t="shared" si="8"/>
        <v>0</v>
      </c>
      <c r="P45" s="30"/>
      <c r="Q45" s="31"/>
      <c r="R45" s="60">
        <v>60.666666666666671</v>
      </c>
      <c r="S45" s="62"/>
      <c r="T45" s="27"/>
      <c r="U45" s="27"/>
      <c r="V45" s="27"/>
      <c r="W45" s="27"/>
      <c r="X45" s="27"/>
      <c r="Y45" s="27"/>
    </row>
    <row r="46" spans="1:25" ht="19.5" customHeight="1">
      <c r="A46" s="10">
        <v>40</v>
      </c>
      <c r="B46" s="11" t="s">
        <v>111</v>
      </c>
      <c r="C46" s="11" t="s">
        <v>112</v>
      </c>
      <c r="D46" s="44">
        <v>25.599999999999998</v>
      </c>
      <c r="E46" s="30">
        <f t="shared" si="0"/>
        <v>1</v>
      </c>
      <c r="F46" s="30">
        <f t="shared" si="1"/>
        <v>1</v>
      </c>
      <c r="G46" s="30">
        <f t="shared" si="2"/>
        <v>1</v>
      </c>
      <c r="H46" s="44">
        <v>26.6</v>
      </c>
      <c r="I46" s="30">
        <f t="shared" si="3"/>
        <v>1</v>
      </c>
      <c r="J46" s="30">
        <f t="shared" si="4"/>
        <v>1</v>
      </c>
      <c r="K46" s="30">
        <f t="shared" si="5"/>
        <v>1</v>
      </c>
      <c r="L46" s="44">
        <v>11.799999999999999</v>
      </c>
      <c r="M46" s="30">
        <f t="shared" si="6"/>
        <v>1</v>
      </c>
      <c r="N46" s="30">
        <f t="shared" si="7"/>
        <v>1</v>
      </c>
      <c r="O46" s="30">
        <f t="shared" si="8"/>
        <v>0</v>
      </c>
      <c r="P46" s="30"/>
      <c r="Q46" s="31"/>
      <c r="R46" s="60">
        <v>63</v>
      </c>
      <c r="S46" s="62"/>
      <c r="T46" s="27"/>
      <c r="U46" s="27"/>
      <c r="V46" s="27"/>
      <c r="W46" s="27"/>
      <c r="X46" s="27"/>
      <c r="Y46" s="27"/>
    </row>
    <row r="47" spans="1:25" ht="19.5" customHeight="1">
      <c r="A47" s="10">
        <v>41</v>
      </c>
      <c r="B47" s="11" t="s">
        <v>113</v>
      </c>
      <c r="C47" s="11" t="s">
        <v>114</v>
      </c>
      <c r="D47" s="44">
        <v>23.6</v>
      </c>
      <c r="E47" s="30">
        <f t="shared" si="0"/>
        <v>1</v>
      </c>
      <c r="F47" s="30">
        <f t="shared" si="1"/>
        <v>1</v>
      </c>
      <c r="G47" s="30">
        <f t="shared" si="2"/>
        <v>0</v>
      </c>
      <c r="H47" s="44">
        <v>21</v>
      </c>
      <c r="I47" s="30">
        <f t="shared" si="3"/>
        <v>1</v>
      </c>
      <c r="J47" s="30">
        <f t="shared" si="4"/>
        <v>0</v>
      </c>
      <c r="K47" s="30">
        <f t="shared" si="5"/>
        <v>0</v>
      </c>
      <c r="L47" s="44">
        <v>14</v>
      </c>
      <c r="M47" s="30">
        <f t="shared" si="6"/>
        <v>1</v>
      </c>
      <c r="N47" s="30">
        <f t="shared" si="7"/>
        <v>1</v>
      </c>
      <c r="O47" s="30">
        <f t="shared" si="8"/>
        <v>1</v>
      </c>
      <c r="P47" s="30"/>
      <c r="Q47" s="31"/>
      <c r="R47" s="60">
        <v>57</v>
      </c>
      <c r="S47" s="62"/>
      <c r="T47" s="27"/>
      <c r="U47" s="27"/>
      <c r="V47" s="27"/>
      <c r="W47" s="27"/>
      <c r="X47" s="27"/>
      <c r="Y47" s="27"/>
    </row>
    <row r="48" spans="1:25" ht="19.5" customHeight="1">
      <c r="A48" s="10">
        <v>42</v>
      </c>
      <c r="B48" s="11" t="s">
        <v>115</v>
      </c>
      <c r="C48" s="11" t="s">
        <v>116</v>
      </c>
      <c r="D48" s="44">
        <v>27</v>
      </c>
      <c r="E48" s="30">
        <f t="shared" si="0"/>
        <v>1</v>
      </c>
      <c r="F48" s="30">
        <f t="shared" si="1"/>
        <v>1</v>
      </c>
      <c r="G48" s="30">
        <f t="shared" si="2"/>
        <v>1</v>
      </c>
      <c r="H48" s="44">
        <v>24.733333333333334</v>
      </c>
      <c r="I48" s="30">
        <f t="shared" si="3"/>
        <v>1</v>
      </c>
      <c r="J48" s="30">
        <f t="shared" si="4"/>
        <v>1</v>
      </c>
      <c r="K48" s="30">
        <f t="shared" si="5"/>
        <v>0</v>
      </c>
      <c r="L48" s="44">
        <v>11.799999999999999</v>
      </c>
      <c r="M48" s="30">
        <f t="shared" si="6"/>
        <v>1</v>
      </c>
      <c r="N48" s="30">
        <f t="shared" si="7"/>
        <v>1</v>
      </c>
      <c r="O48" s="30">
        <f t="shared" si="8"/>
        <v>0</v>
      </c>
      <c r="P48" s="30"/>
      <c r="Q48" s="31"/>
      <c r="R48" s="60">
        <v>63</v>
      </c>
      <c r="S48" s="62"/>
      <c r="T48" s="27"/>
      <c r="U48" s="27"/>
      <c r="V48" s="27"/>
      <c r="W48" s="27"/>
      <c r="X48" s="27"/>
      <c r="Y48" s="27"/>
    </row>
    <row r="49" spans="1:25" ht="19.5" customHeight="1">
      <c r="A49" s="10">
        <v>43</v>
      </c>
      <c r="B49" s="11" t="s">
        <v>117</v>
      </c>
      <c r="C49" s="11" t="s">
        <v>118</v>
      </c>
      <c r="D49" s="44">
        <v>27</v>
      </c>
      <c r="E49" s="30">
        <f t="shared" si="0"/>
        <v>1</v>
      </c>
      <c r="F49" s="30">
        <f t="shared" si="1"/>
        <v>1</v>
      </c>
      <c r="G49" s="30">
        <f t="shared" si="2"/>
        <v>1</v>
      </c>
      <c r="H49" s="44">
        <v>27</v>
      </c>
      <c r="I49" s="30">
        <f t="shared" si="3"/>
        <v>1</v>
      </c>
      <c r="J49" s="30">
        <f t="shared" si="4"/>
        <v>1</v>
      </c>
      <c r="K49" s="30">
        <f t="shared" si="5"/>
        <v>1</v>
      </c>
      <c r="L49" s="44">
        <v>14</v>
      </c>
      <c r="M49" s="30">
        <f t="shared" si="6"/>
        <v>1</v>
      </c>
      <c r="N49" s="30">
        <f t="shared" si="7"/>
        <v>1</v>
      </c>
      <c r="O49" s="30">
        <f t="shared" si="8"/>
        <v>1</v>
      </c>
      <c r="P49" s="30"/>
      <c r="Q49" s="31"/>
      <c r="R49" s="60">
        <v>67.666666666666671</v>
      </c>
      <c r="S49" s="62"/>
      <c r="T49" s="27"/>
      <c r="U49" s="27"/>
      <c r="V49" s="27"/>
      <c r="W49" s="27"/>
      <c r="X49" s="27"/>
      <c r="Y49" s="27"/>
    </row>
    <row r="50" spans="1:25" ht="19.5" customHeight="1">
      <c r="A50" s="10">
        <v>44</v>
      </c>
      <c r="B50" s="11" t="s">
        <v>119</v>
      </c>
      <c r="C50" s="11" t="s">
        <v>120</v>
      </c>
      <c r="D50" s="44">
        <v>28</v>
      </c>
      <c r="E50" s="30">
        <f t="shared" si="0"/>
        <v>1</v>
      </c>
      <c r="F50" s="30">
        <f t="shared" si="1"/>
        <v>1</v>
      </c>
      <c r="G50" s="30">
        <f t="shared" si="2"/>
        <v>1</v>
      </c>
      <c r="H50" s="44">
        <v>28.466666666666669</v>
      </c>
      <c r="I50" s="30">
        <f t="shared" si="3"/>
        <v>1</v>
      </c>
      <c r="J50" s="30">
        <f t="shared" si="4"/>
        <v>1</v>
      </c>
      <c r="K50" s="30">
        <f t="shared" si="5"/>
        <v>1</v>
      </c>
      <c r="L50" s="44">
        <v>14</v>
      </c>
      <c r="M50" s="30">
        <f t="shared" si="6"/>
        <v>1</v>
      </c>
      <c r="N50" s="30">
        <f t="shared" si="7"/>
        <v>1</v>
      </c>
      <c r="O50" s="30">
        <f t="shared" si="8"/>
        <v>1</v>
      </c>
      <c r="P50" s="30"/>
      <c r="Q50" s="31"/>
      <c r="R50" s="60">
        <v>70</v>
      </c>
      <c r="S50" s="62"/>
      <c r="T50" s="27"/>
      <c r="U50" s="27"/>
      <c r="V50" s="27"/>
      <c r="W50" s="27"/>
      <c r="X50" s="27"/>
      <c r="Y50" s="27"/>
    </row>
    <row r="51" spans="1:25" ht="19.5" customHeight="1">
      <c r="A51" s="10">
        <v>45</v>
      </c>
      <c r="B51" s="11" t="s">
        <v>121</v>
      </c>
      <c r="C51" s="11" t="s">
        <v>122</v>
      </c>
      <c r="D51" s="44">
        <v>25.599999999999998</v>
      </c>
      <c r="E51" s="30">
        <f t="shared" si="0"/>
        <v>1</v>
      </c>
      <c r="F51" s="30">
        <f t="shared" si="1"/>
        <v>1</v>
      </c>
      <c r="G51" s="30">
        <f t="shared" si="2"/>
        <v>1</v>
      </c>
      <c r="H51" s="44">
        <v>28.466666666666669</v>
      </c>
      <c r="I51" s="30">
        <f t="shared" si="3"/>
        <v>1</v>
      </c>
      <c r="J51" s="30">
        <f t="shared" si="4"/>
        <v>1</v>
      </c>
      <c r="K51" s="30">
        <f t="shared" si="5"/>
        <v>1</v>
      </c>
      <c r="L51" s="44">
        <v>10</v>
      </c>
      <c r="M51" s="30">
        <f t="shared" si="6"/>
        <v>1</v>
      </c>
      <c r="N51" s="30">
        <f t="shared" si="7"/>
        <v>0</v>
      </c>
      <c r="O51" s="30">
        <f t="shared" si="8"/>
        <v>0</v>
      </c>
      <c r="P51" s="30"/>
      <c r="Q51" s="31"/>
      <c r="R51" s="60">
        <v>63</v>
      </c>
      <c r="S51" s="62"/>
      <c r="T51" s="27"/>
      <c r="U51" s="27"/>
      <c r="V51" s="27"/>
      <c r="W51" s="27"/>
      <c r="X51" s="27"/>
      <c r="Y51" s="27"/>
    </row>
    <row r="52" spans="1:25" ht="19.5" customHeight="1">
      <c r="A52" s="10">
        <v>46</v>
      </c>
      <c r="B52" s="11" t="s">
        <v>123</v>
      </c>
      <c r="C52" s="11" t="s">
        <v>124</v>
      </c>
      <c r="D52" s="44">
        <v>24.4</v>
      </c>
      <c r="E52" s="30">
        <f t="shared" si="0"/>
        <v>1</v>
      </c>
      <c r="F52" s="30">
        <f t="shared" si="1"/>
        <v>1</v>
      </c>
      <c r="G52" s="30">
        <f t="shared" si="2"/>
        <v>0</v>
      </c>
      <c r="H52" s="44">
        <v>23</v>
      </c>
      <c r="I52" s="30">
        <f t="shared" si="3"/>
        <v>1</v>
      </c>
      <c r="J52" s="30">
        <f t="shared" si="4"/>
        <v>1</v>
      </c>
      <c r="K52" s="30">
        <f t="shared" si="5"/>
        <v>0</v>
      </c>
      <c r="L52" s="44">
        <v>14</v>
      </c>
      <c r="M52" s="30">
        <f t="shared" si="6"/>
        <v>1</v>
      </c>
      <c r="N52" s="30">
        <f t="shared" si="7"/>
        <v>1</v>
      </c>
      <c r="O52" s="30">
        <f t="shared" si="8"/>
        <v>1</v>
      </c>
      <c r="P52" s="30"/>
      <c r="Q52" s="31"/>
      <c r="R52" s="60">
        <v>60.666666666666671</v>
      </c>
      <c r="S52" s="62"/>
      <c r="T52" s="27"/>
      <c r="U52" s="27"/>
      <c r="V52" s="27"/>
      <c r="W52" s="27"/>
      <c r="X52" s="27"/>
      <c r="Y52" s="27"/>
    </row>
    <row r="53" spans="1:25" ht="19.5" customHeight="1">
      <c r="A53" s="10">
        <v>47</v>
      </c>
      <c r="B53" s="11" t="s">
        <v>125</v>
      </c>
      <c r="C53" s="11" t="s">
        <v>126</v>
      </c>
      <c r="D53" s="44">
        <v>26.4</v>
      </c>
      <c r="E53" s="30">
        <f t="shared" si="0"/>
        <v>1</v>
      </c>
      <c r="F53" s="30">
        <f t="shared" si="1"/>
        <v>1</v>
      </c>
      <c r="G53" s="30">
        <f t="shared" si="2"/>
        <v>1</v>
      </c>
      <c r="H53" s="44">
        <v>28</v>
      </c>
      <c r="I53" s="30">
        <f t="shared" si="3"/>
        <v>1</v>
      </c>
      <c r="J53" s="30">
        <f t="shared" si="4"/>
        <v>1</v>
      </c>
      <c r="K53" s="30">
        <f t="shared" si="5"/>
        <v>1</v>
      </c>
      <c r="L53" s="44">
        <v>12</v>
      </c>
      <c r="M53" s="30">
        <f t="shared" si="6"/>
        <v>1</v>
      </c>
      <c r="N53" s="30">
        <f t="shared" si="7"/>
        <v>1</v>
      </c>
      <c r="O53" s="30">
        <f t="shared" si="8"/>
        <v>0</v>
      </c>
      <c r="P53" s="30"/>
      <c r="Q53" s="31"/>
      <c r="R53" s="60">
        <v>65.333333333333329</v>
      </c>
      <c r="S53" s="62"/>
      <c r="T53" s="27"/>
      <c r="U53" s="27"/>
      <c r="V53" s="27"/>
      <c r="W53" s="27"/>
      <c r="X53" s="27"/>
      <c r="Y53" s="27"/>
    </row>
    <row r="54" spans="1:25" ht="19.5" customHeight="1">
      <c r="A54" s="10">
        <v>48</v>
      </c>
      <c r="B54" s="11" t="s">
        <v>127</v>
      </c>
      <c r="C54" s="11" t="s">
        <v>128</v>
      </c>
      <c r="D54" s="44">
        <v>26.4</v>
      </c>
      <c r="E54" s="30">
        <f t="shared" si="0"/>
        <v>1</v>
      </c>
      <c r="F54" s="30">
        <f t="shared" si="1"/>
        <v>1</v>
      </c>
      <c r="G54" s="30">
        <f t="shared" si="2"/>
        <v>1</v>
      </c>
      <c r="H54" s="44">
        <v>27</v>
      </c>
      <c r="I54" s="30">
        <f t="shared" si="3"/>
        <v>1</v>
      </c>
      <c r="J54" s="30">
        <f t="shared" si="4"/>
        <v>1</v>
      </c>
      <c r="K54" s="30">
        <f t="shared" si="5"/>
        <v>1</v>
      </c>
      <c r="L54" s="44">
        <v>12.2</v>
      </c>
      <c r="M54" s="30">
        <f t="shared" si="6"/>
        <v>1</v>
      </c>
      <c r="N54" s="30">
        <f t="shared" si="7"/>
        <v>1</v>
      </c>
      <c r="O54" s="30">
        <f t="shared" si="8"/>
        <v>0</v>
      </c>
      <c r="P54" s="30"/>
      <c r="Q54" s="31"/>
      <c r="R54" s="60">
        <v>65.333333333333329</v>
      </c>
      <c r="S54" s="62"/>
      <c r="T54" s="27"/>
      <c r="U54" s="27"/>
      <c r="V54" s="27"/>
      <c r="W54" s="27"/>
      <c r="X54" s="27"/>
      <c r="Y54" s="27"/>
    </row>
    <row r="55" spans="1:25" ht="19.5" customHeight="1">
      <c r="A55" s="10">
        <v>49</v>
      </c>
      <c r="B55" s="11" t="s">
        <v>129</v>
      </c>
      <c r="C55" s="11" t="s">
        <v>130</v>
      </c>
      <c r="D55" s="44">
        <v>27</v>
      </c>
      <c r="E55" s="30">
        <f t="shared" si="0"/>
        <v>1</v>
      </c>
      <c r="F55" s="30">
        <f t="shared" si="1"/>
        <v>1</v>
      </c>
      <c r="G55" s="30">
        <f t="shared" si="2"/>
        <v>1</v>
      </c>
      <c r="H55" s="44">
        <v>28</v>
      </c>
      <c r="I55" s="30">
        <f t="shared" si="3"/>
        <v>1</v>
      </c>
      <c r="J55" s="30">
        <f t="shared" si="4"/>
        <v>1</v>
      </c>
      <c r="K55" s="30">
        <f t="shared" si="5"/>
        <v>1</v>
      </c>
      <c r="L55" s="44">
        <v>14</v>
      </c>
      <c r="M55" s="30">
        <f t="shared" si="6"/>
        <v>1</v>
      </c>
      <c r="N55" s="30">
        <f t="shared" si="7"/>
        <v>1</v>
      </c>
      <c r="O55" s="30">
        <f t="shared" si="8"/>
        <v>1</v>
      </c>
      <c r="P55" s="30"/>
      <c r="Q55" s="31"/>
      <c r="R55" s="60">
        <v>67.666666666666671</v>
      </c>
      <c r="S55" s="62"/>
      <c r="T55" s="27"/>
      <c r="U55" s="27"/>
      <c r="V55" s="27"/>
      <c r="W55" s="27"/>
      <c r="X55" s="27"/>
      <c r="Y55" s="27"/>
    </row>
    <row r="56" spans="1:25" ht="19.5" customHeight="1">
      <c r="A56" s="10">
        <v>50</v>
      </c>
      <c r="B56" s="11" t="s">
        <v>131</v>
      </c>
      <c r="C56" s="11" t="s">
        <v>132</v>
      </c>
      <c r="D56" s="44">
        <v>26.4</v>
      </c>
      <c r="E56" s="30">
        <f t="shared" si="0"/>
        <v>1</v>
      </c>
      <c r="F56" s="30">
        <f t="shared" si="1"/>
        <v>1</v>
      </c>
      <c r="G56" s="30">
        <f t="shared" si="2"/>
        <v>1</v>
      </c>
      <c r="H56" s="44">
        <v>26.6</v>
      </c>
      <c r="I56" s="30">
        <f t="shared" si="3"/>
        <v>1</v>
      </c>
      <c r="J56" s="30">
        <f t="shared" si="4"/>
        <v>1</v>
      </c>
      <c r="K56" s="30">
        <f t="shared" si="5"/>
        <v>1</v>
      </c>
      <c r="L56" s="44">
        <v>13</v>
      </c>
      <c r="M56" s="30">
        <f t="shared" si="6"/>
        <v>1</v>
      </c>
      <c r="N56" s="30">
        <f t="shared" si="7"/>
        <v>1</v>
      </c>
      <c r="O56" s="30">
        <f t="shared" si="8"/>
        <v>1</v>
      </c>
      <c r="P56" s="30"/>
      <c r="Q56" s="31"/>
      <c r="R56" s="60">
        <v>65.333333333333329</v>
      </c>
      <c r="S56" s="62"/>
      <c r="T56" s="27"/>
      <c r="U56" s="27"/>
      <c r="V56" s="27"/>
      <c r="W56" s="27"/>
      <c r="X56" s="27"/>
      <c r="Y56" s="27"/>
    </row>
    <row r="57" spans="1:25" ht="19.5" customHeight="1">
      <c r="A57" s="10">
        <v>51</v>
      </c>
      <c r="B57" s="11" t="s">
        <v>133</v>
      </c>
      <c r="C57" s="11" t="s">
        <v>134</v>
      </c>
      <c r="D57" s="44">
        <v>23.6</v>
      </c>
      <c r="E57" s="30">
        <f t="shared" si="0"/>
        <v>1</v>
      </c>
      <c r="F57" s="30">
        <f t="shared" si="1"/>
        <v>1</v>
      </c>
      <c r="G57" s="30">
        <f t="shared" si="2"/>
        <v>0</v>
      </c>
      <c r="H57" s="44">
        <v>26.6</v>
      </c>
      <c r="I57" s="30">
        <f t="shared" si="3"/>
        <v>1</v>
      </c>
      <c r="J57" s="30">
        <f t="shared" si="4"/>
        <v>1</v>
      </c>
      <c r="K57" s="30">
        <f t="shared" si="5"/>
        <v>1</v>
      </c>
      <c r="L57" s="44">
        <v>9</v>
      </c>
      <c r="M57" s="30">
        <f t="shared" si="6"/>
        <v>0</v>
      </c>
      <c r="N57" s="30">
        <f t="shared" si="7"/>
        <v>0</v>
      </c>
      <c r="O57" s="30">
        <f t="shared" si="8"/>
        <v>0</v>
      </c>
      <c r="P57" s="30"/>
      <c r="Q57" s="31"/>
      <c r="R57" s="60">
        <v>57</v>
      </c>
      <c r="S57" s="62"/>
      <c r="T57" s="27"/>
      <c r="U57" s="27"/>
      <c r="V57" s="27"/>
      <c r="W57" s="27"/>
      <c r="X57" s="27"/>
      <c r="Y57" s="27"/>
    </row>
    <row r="58" spans="1:25" ht="19.5" customHeight="1">
      <c r="A58" s="10">
        <v>52</v>
      </c>
      <c r="B58" s="11" t="s">
        <v>135</v>
      </c>
      <c r="C58" s="11" t="s">
        <v>136</v>
      </c>
      <c r="D58" s="44">
        <v>25.599999999999998</v>
      </c>
      <c r="E58" s="30">
        <f t="shared" si="0"/>
        <v>1</v>
      </c>
      <c r="F58" s="30">
        <f t="shared" si="1"/>
        <v>1</v>
      </c>
      <c r="G58" s="30">
        <f t="shared" si="2"/>
        <v>1</v>
      </c>
      <c r="H58" s="44">
        <v>26.6</v>
      </c>
      <c r="I58" s="30">
        <f t="shared" si="3"/>
        <v>1</v>
      </c>
      <c r="J58" s="30">
        <f t="shared" si="4"/>
        <v>1</v>
      </c>
      <c r="K58" s="30">
        <f t="shared" si="5"/>
        <v>1</v>
      </c>
      <c r="L58" s="44">
        <v>11.799999999999999</v>
      </c>
      <c r="M58" s="30">
        <f t="shared" si="6"/>
        <v>1</v>
      </c>
      <c r="N58" s="30">
        <f t="shared" si="7"/>
        <v>1</v>
      </c>
      <c r="O58" s="30">
        <f t="shared" si="8"/>
        <v>0</v>
      </c>
      <c r="P58" s="30"/>
      <c r="Q58" s="31"/>
      <c r="R58" s="60">
        <v>63</v>
      </c>
      <c r="S58" s="62"/>
      <c r="T58" s="27"/>
      <c r="U58" s="27"/>
      <c r="V58" s="27"/>
      <c r="W58" s="27"/>
      <c r="X58" s="27"/>
      <c r="Y58" s="27"/>
    </row>
    <row r="59" spans="1:25" ht="19.5" customHeight="1">
      <c r="A59" s="10">
        <v>53</v>
      </c>
      <c r="B59" s="11" t="s">
        <v>137</v>
      </c>
      <c r="C59" s="11" t="s">
        <v>138</v>
      </c>
      <c r="D59" s="44">
        <v>28</v>
      </c>
      <c r="E59" s="30">
        <f t="shared" si="0"/>
        <v>1</v>
      </c>
      <c r="F59" s="30">
        <f t="shared" si="1"/>
        <v>1</v>
      </c>
      <c r="G59" s="30">
        <f t="shared" si="2"/>
        <v>1</v>
      </c>
      <c r="H59" s="44">
        <v>28.466666666666669</v>
      </c>
      <c r="I59" s="30">
        <f t="shared" si="3"/>
        <v>1</v>
      </c>
      <c r="J59" s="30">
        <f t="shared" si="4"/>
        <v>1</v>
      </c>
      <c r="K59" s="30">
        <f t="shared" si="5"/>
        <v>1</v>
      </c>
      <c r="L59" s="44">
        <v>14</v>
      </c>
      <c r="M59" s="30">
        <f t="shared" si="6"/>
        <v>1</v>
      </c>
      <c r="N59" s="30">
        <f t="shared" si="7"/>
        <v>1</v>
      </c>
      <c r="O59" s="30">
        <f t="shared" si="8"/>
        <v>1</v>
      </c>
      <c r="P59" s="30"/>
      <c r="Q59" s="31"/>
      <c r="R59" s="60">
        <v>70</v>
      </c>
      <c r="S59" s="62"/>
      <c r="T59" s="27"/>
      <c r="U59" s="27"/>
      <c r="V59" s="27"/>
      <c r="W59" s="27"/>
      <c r="X59" s="27"/>
      <c r="Y59" s="27"/>
    </row>
    <row r="60" spans="1:25" ht="19.5" customHeight="1">
      <c r="A60" s="10">
        <v>54</v>
      </c>
      <c r="B60" s="11" t="s">
        <v>139</v>
      </c>
      <c r="C60" s="11" t="s">
        <v>140</v>
      </c>
      <c r="D60" s="44">
        <v>26</v>
      </c>
      <c r="E60" s="30">
        <f t="shared" si="0"/>
        <v>1</v>
      </c>
      <c r="F60" s="30">
        <f t="shared" si="1"/>
        <v>1</v>
      </c>
      <c r="G60" s="30">
        <f t="shared" si="2"/>
        <v>1</v>
      </c>
      <c r="H60" s="44">
        <v>23.799999999999997</v>
      </c>
      <c r="I60" s="30">
        <f t="shared" si="3"/>
        <v>1</v>
      </c>
      <c r="J60" s="30">
        <f t="shared" si="4"/>
        <v>1</v>
      </c>
      <c r="K60" s="30">
        <f t="shared" si="5"/>
        <v>0</v>
      </c>
      <c r="L60" s="44">
        <v>14</v>
      </c>
      <c r="M60" s="30">
        <f t="shared" si="6"/>
        <v>1</v>
      </c>
      <c r="N60" s="30">
        <f t="shared" si="7"/>
        <v>1</v>
      </c>
      <c r="O60" s="30">
        <f t="shared" si="8"/>
        <v>1</v>
      </c>
      <c r="P60" s="30"/>
      <c r="Q60" s="31"/>
      <c r="R60" s="60">
        <v>63</v>
      </c>
      <c r="S60" s="62"/>
      <c r="T60" s="27"/>
      <c r="U60" s="27"/>
      <c r="V60" s="27"/>
      <c r="W60" s="27"/>
      <c r="X60" s="27"/>
      <c r="Y60" s="27"/>
    </row>
    <row r="61" spans="1:25" ht="19.5" customHeight="1">
      <c r="A61" s="10">
        <v>55</v>
      </c>
      <c r="B61" s="11" t="s">
        <v>141</v>
      </c>
      <c r="C61" s="11" t="s">
        <v>142</v>
      </c>
      <c r="D61" s="44">
        <v>25</v>
      </c>
      <c r="E61" s="30">
        <f t="shared" si="0"/>
        <v>1</v>
      </c>
      <c r="F61" s="30">
        <f t="shared" si="1"/>
        <v>1</v>
      </c>
      <c r="G61" s="30">
        <f t="shared" si="2"/>
        <v>0</v>
      </c>
      <c r="H61" s="44">
        <v>27</v>
      </c>
      <c r="I61" s="30">
        <f t="shared" si="3"/>
        <v>1</v>
      </c>
      <c r="J61" s="30">
        <f t="shared" si="4"/>
        <v>1</v>
      </c>
      <c r="K61" s="30">
        <f t="shared" si="5"/>
        <v>1</v>
      </c>
      <c r="L61" s="44">
        <v>14</v>
      </c>
      <c r="M61" s="30">
        <f t="shared" si="6"/>
        <v>1</v>
      </c>
      <c r="N61" s="30">
        <f t="shared" si="7"/>
        <v>1</v>
      </c>
      <c r="O61" s="30">
        <f t="shared" si="8"/>
        <v>1</v>
      </c>
      <c r="P61" s="30"/>
      <c r="Q61" s="31"/>
      <c r="R61" s="60">
        <v>65.333333333333329</v>
      </c>
      <c r="S61" s="62"/>
      <c r="T61" s="27"/>
      <c r="U61" s="27"/>
      <c r="V61" s="27"/>
      <c r="W61" s="27"/>
      <c r="X61" s="27"/>
      <c r="Y61" s="27"/>
    </row>
    <row r="62" spans="1:25" ht="19.5" customHeight="1">
      <c r="A62" s="10">
        <v>56</v>
      </c>
      <c r="B62" s="11" t="s">
        <v>143</v>
      </c>
      <c r="C62" s="11" t="s">
        <v>144</v>
      </c>
      <c r="D62" s="44">
        <v>26.4</v>
      </c>
      <c r="E62" s="30">
        <f t="shared" si="0"/>
        <v>1</v>
      </c>
      <c r="F62" s="30">
        <f t="shared" si="1"/>
        <v>1</v>
      </c>
      <c r="G62" s="30">
        <f t="shared" si="2"/>
        <v>1</v>
      </c>
      <c r="H62" s="44">
        <v>26</v>
      </c>
      <c r="I62" s="30">
        <f t="shared" si="3"/>
        <v>1</v>
      </c>
      <c r="J62" s="30">
        <f t="shared" si="4"/>
        <v>1</v>
      </c>
      <c r="K62" s="30">
        <f t="shared" si="5"/>
        <v>1</v>
      </c>
      <c r="L62" s="44">
        <v>14</v>
      </c>
      <c r="M62" s="30">
        <f t="shared" si="6"/>
        <v>1</v>
      </c>
      <c r="N62" s="30">
        <f t="shared" si="7"/>
        <v>1</v>
      </c>
      <c r="O62" s="30">
        <f t="shared" si="8"/>
        <v>1</v>
      </c>
      <c r="P62" s="30"/>
      <c r="Q62" s="31"/>
      <c r="R62" s="60">
        <v>65.333333333333329</v>
      </c>
      <c r="S62" s="62"/>
      <c r="T62" s="27"/>
      <c r="U62" s="27"/>
      <c r="V62" s="27"/>
      <c r="W62" s="27"/>
      <c r="X62" s="27"/>
      <c r="Y62" s="27"/>
    </row>
    <row r="63" spans="1:25" ht="19.5" customHeight="1">
      <c r="A63" s="10">
        <v>57</v>
      </c>
      <c r="B63" s="11" t="s">
        <v>145</v>
      </c>
      <c r="C63" s="11" t="s">
        <v>146</v>
      </c>
      <c r="D63" s="44">
        <v>23</v>
      </c>
      <c r="E63" s="30">
        <f t="shared" si="0"/>
        <v>1</v>
      </c>
      <c r="F63" s="30">
        <f t="shared" si="1"/>
        <v>1</v>
      </c>
      <c r="G63" s="30">
        <f t="shared" si="2"/>
        <v>0</v>
      </c>
      <c r="H63" s="44">
        <v>26</v>
      </c>
      <c r="I63" s="30">
        <f t="shared" si="3"/>
        <v>1</v>
      </c>
      <c r="J63" s="30">
        <f t="shared" si="4"/>
        <v>1</v>
      </c>
      <c r="K63" s="30">
        <f t="shared" si="5"/>
        <v>1</v>
      </c>
      <c r="L63" s="44">
        <v>12</v>
      </c>
      <c r="M63" s="30">
        <f t="shared" si="6"/>
        <v>1</v>
      </c>
      <c r="N63" s="30">
        <f t="shared" si="7"/>
        <v>1</v>
      </c>
      <c r="O63" s="30">
        <f t="shared" si="8"/>
        <v>0</v>
      </c>
      <c r="P63" s="30"/>
      <c r="Q63" s="31"/>
      <c r="R63" s="60">
        <v>60.666666666666671</v>
      </c>
      <c r="S63" s="62"/>
      <c r="T63" s="27"/>
      <c r="U63" s="27"/>
      <c r="V63" s="27"/>
      <c r="W63" s="27"/>
      <c r="X63" s="27"/>
      <c r="Y63" s="27"/>
    </row>
    <row r="64" spans="1:25" ht="19.5" customHeight="1">
      <c r="A64" s="10">
        <v>58</v>
      </c>
      <c r="B64" s="11" t="s">
        <v>147</v>
      </c>
      <c r="C64" s="11" t="s">
        <v>148</v>
      </c>
      <c r="D64" s="44">
        <v>25.599999999999998</v>
      </c>
      <c r="E64" s="30">
        <f t="shared" si="0"/>
        <v>1</v>
      </c>
      <c r="F64" s="30">
        <f t="shared" si="1"/>
        <v>1</v>
      </c>
      <c r="G64" s="30">
        <f t="shared" si="2"/>
        <v>1</v>
      </c>
      <c r="H64" s="44">
        <v>24.733333333333334</v>
      </c>
      <c r="I64" s="30">
        <f t="shared" si="3"/>
        <v>1</v>
      </c>
      <c r="J64" s="30">
        <f t="shared" si="4"/>
        <v>1</v>
      </c>
      <c r="K64" s="30">
        <f t="shared" si="5"/>
        <v>0</v>
      </c>
      <c r="L64" s="44">
        <v>14</v>
      </c>
      <c r="M64" s="30">
        <f t="shared" si="6"/>
        <v>1</v>
      </c>
      <c r="N64" s="30">
        <f t="shared" si="7"/>
        <v>1</v>
      </c>
      <c r="O64" s="30">
        <f t="shared" si="8"/>
        <v>1</v>
      </c>
      <c r="P64" s="30"/>
      <c r="Q64" s="31"/>
      <c r="R64" s="60">
        <v>63</v>
      </c>
      <c r="S64" s="62"/>
      <c r="T64" s="27"/>
      <c r="U64" s="27"/>
      <c r="V64" s="27"/>
      <c r="W64" s="27"/>
      <c r="X64" s="27"/>
      <c r="Y64" s="27"/>
    </row>
    <row r="65" spans="1:25" ht="19.5" customHeight="1">
      <c r="A65" s="10">
        <v>59</v>
      </c>
      <c r="B65" s="11" t="s">
        <v>149</v>
      </c>
      <c r="C65" s="11" t="s">
        <v>150</v>
      </c>
      <c r="D65" s="44">
        <v>26</v>
      </c>
      <c r="E65" s="30">
        <f t="shared" si="0"/>
        <v>1</v>
      </c>
      <c r="F65" s="30">
        <f t="shared" si="1"/>
        <v>1</v>
      </c>
      <c r="G65" s="30">
        <f t="shared" si="2"/>
        <v>1</v>
      </c>
      <c r="H65" s="44">
        <v>26</v>
      </c>
      <c r="I65" s="30">
        <f t="shared" si="3"/>
        <v>1</v>
      </c>
      <c r="J65" s="30">
        <f t="shared" si="4"/>
        <v>1</v>
      </c>
      <c r="K65" s="30">
        <f t="shared" si="5"/>
        <v>1</v>
      </c>
      <c r="L65" s="44">
        <v>14</v>
      </c>
      <c r="M65" s="30">
        <f t="shared" si="6"/>
        <v>1</v>
      </c>
      <c r="N65" s="30">
        <f t="shared" si="7"/>
        <v>1</v>
      </c>
      <c r="O65" s="30">
        <f t="shared" si="8"/>
        <v>1</v>
      </c>
      <c r="P65" s="30"/>
      <c r="Q65" s="31"/>
      <c r="R65" s="60">
        <v>65.333333333333329</v>
      </c>
      <c r="S65" s="62"/>
      <c r="T65" s="27"/>
      <c r="U65" s="27"/>
      <c r="V65" s="27"/>
      <c r="W65" s="27"/>
      <c r="X65" s="27"/>
      <c r="Y65" s="27"/>
    </row>
    <row r="66" spans="1:25" ht="19.5" customHeight="1">
      <c r="A66" s="10">
        <v>60</v>
      </c>
      <c r="B66" s="11" t="s">
        <v>151</v>
      </c>
      <c r="C66" s="11" t="s">
        <v>152</v>
      </c>
      <c r="D66" s="44">
        <v>25.599999999999998</v>
      </c>
      <c r="E66" s="30">
        <f t="shared" si="0"/>
        <v>1</v>
      </c>
      <c r="F66" s="30">
        <f t="shared" si="1"/>
        <v>1</v>
      </c>
      <c r="G66" s="30">
        <f t="shared" si="2"/>
        <v>1</v>
      </c>
      <c r="H66" s="44">
        <v>25</v>
      </c>
      <c r="I66" s="30">
        <f t="shared" si="3"/>
        <v>1</v>
      </c>
      <c r="J66" s="30">
        <f t="shared" si="4"/>
        <v>1</v>
      </c>
      <c r="K66" s="30">
        <f t="shared" si="5"/>
        <v>0</v>
      </c>
      <c r="L66" s="44">
        <v>13</v>
      </c>
      <c r="M66" s="30">
        <f t="shared" si="6"/>
        <v>1</v>
      </c>
      <c r="N66" s="30">
        <f t="shared" si="7"/>
        <v>1</v>
      </c>
      <c r="O66" s="30">
        <f t="shared" si="8"/>
        <v>1</v>
      </c>
      <c r="P66" s="30"/>
      <c r="Q66" s="31"/>
      <c r="R66" s="60">
        <v>63</v>
      </c>
      <c r="S66" s="62"/>
      <c r="T66" s="27"/>
      <c r="U66" s="27"/>
      <c r="V66" s="27"/>
      <c r="W66" s="27"/>
      <c r="X66" s="27"/>
      <c r="Y66" s="27"/>
    </row>
    <row r="67" spans="1:25" ht="19.5" customHeight="1">
      <c r="A67" s="10">
        <v>61</v>
      </c>
      <c r="B67" s="11" t="s">
        <v>153</v>
      </c>
      <c r="C67" s="11" t="s">
        <v>154</v>
      </c>
      <c r="D67" s="44">
        <v>24.4</v>
      </c>
      <c r="E67" s="30">
        <f t="shared" si="0"/>
        <v>1</v>
      </c>
      <c r="F67" s="30">
        <f t="shared" si="1"/>
        <v>1</v>
      </c>
      <c r="G67" s="30">
        <f t="shared" si="2"/>
        <v>0</v>
      </c>
      <c r="H67" s="44">
        <v>25</v>
      </c>
      <c r="I67" s="30">
        <f t="shared" si="3"/>
        <v>1</v>
      </c>
      <c r="J67" s="30">
        <f t="shared" si="4"/>
        <v>1</v>
      </c>
      <c r="K67" s="30">
        <f t="shared" si="5"/>
        <v>0</v>
      </c>
      <c r="L67" s="44">
        <v>12</v>
      </c>
      <c r="M67" s="30">
        <f t="shared" si="6"/>
        <v>1</v>
      </c>
      <c r="N67" s="30">
        <f t="shared" si="7"/>
        <v>1</v>
      </c>
      <c r="O67" s="30">
        <f t="shared" si="8"/>
        <v>0</v>
      </c>
      <c r="P67" s="30"/>
      <c r="Q67" s="31"/>
      <c r="R67" s="60">
        <v>60.666666666666671</v>
      </c>
      <c r="S67" s="62"/>
      <c r="T67" s="27"/>
      <c r="U67" s="27"/>
      <c r="V67" s="27"/>
      <c r="W67" s="27"/>
      <c r="X67" s="27"/>
      <c r="Y67" s="27"/>
    </row>
    <row r="68" spans="1:25" ht="19.5" customHeight="1">
      <c r="A68" s="10">
        <v>62</v>
      </c>
      <c r="B68" s="11" t="s">
        <v>155</v>
      </c>
      <c r="C68" s="11" t="s">
        <v>156</v>
      </c>
      <c r="D68" s="44">
        <v>25</v>
      </c>
      <c r="E68" s="30">
        <f t="shared" si="0"/>
        <v>1</v>
      </c>
      <c r="F68" s="30">
        <f t="shared" si="1"/>
        <v>1</v>
      </c>
      <c r="G68" s="30">
        <f t="shared" si="2"/>
        <v>0</v>
      </c>
      <c r="H68" s="44">
        <v>23.799999999999997</v>
      </c>
      <c r="I68" s="30">
        <f t="shared" si="3"/>
        <v>1</v>
      </c>
      <c r="J68" s="30">
        <f t="shared" si="4"/>
        <v>1</v>
      </c>
      <c r="K68" s="30">
        <f t="shared" si="5"/>
        <v>0</v>
      </c>
      <c r="L68" s="44">
        <v>12</v>
      </c>
      <c r="M68" s="30">
        <f t="shared" si="6"/>
        <v>1</v>
      </c>
      <c r="N68" s="30">
        <f t="shared" si="7"/>
        <v>1</v>
      </c>
      <c r="O68" s="30">
        <f t="shared" si="8"/>
        <v>0</v>
      </c>
      <c r="P68" s="30"/>
      <c r="Q68" s="31"/>
      <c r="R68" s="60">
        <v>60.666666666666671</v>
      </c>
      <c r="S68" s="62"/>
      <c r="T68" s="27"/>
      <c r="U68" s="27"/>
      <c r="V68" s="27"/>
      <c r="W68" s="27"/>
      <c r="X68" s="27"/>
      <c r="Y68" s="27"/>
    </row>
    <row r="69" spans="1:25" ht="19.5" customHeight="1">
      <c r="A69" s="10">
        <v>63</v>
      </c>
      <c r="B69" s="11" t="s">
        <v>157</v>
      </c>
      <c r="C69" s="11" t="s">
        <v>158</v>
      </c>
      <c r="D69" s="44">
        <v>28</v>
      </c>
      <c r="E69" s="30">
        <f t="shared" si="0"/>
        <v>1</v>
      </c>
      <c r="F69" s="30">
        <f t="shared" si="1"/>
        <v>1</v>
      </c>
      <c r="G69" s="30">
        <f t="shared" si="2"/>
        <v>1</v>
      </c>
      <c r="H69" s="44">
        <v>27.533333333333331</v>
      </c>
      <c r="I69" s="30">
        <f t="shared" si="3"/>
        <v>1</v>
      </c>
      <c r="J69" s="30">
        <f t="shared" si="4"/>
        <v>1</v>
      </c>
      <c r="K69" s="30">
        <f t="shared" si="5"/>
        <v>1</v>
      </c>
      <c r="L69" s="44">
        <v>14</v>
      </c>
      <c r="M69" s="30">
        <f t="shared" si="6"/>
        <v>1</v>
      </c>
      <c r="N69" s="30">
        <f t="shared" si="7"/>
        <v>1</v>
      </c>
      <c r="O69" s="30">
        <f t="shared" si="8"/>
        <v>1</v>
      </c>
      <c r="P69" s="30"/>
      <c r="Q69" s="31"/>
      <c r="R69" s="60">
        <v>70</v>
      </c>
      <c r="S69" s="62"/>
      <c r="T69" s="27"/>
      <c r="U69" s="27"/>
      <c r="V69" s="27"/>
      <c r="W69" s="27"/>
      <c r="X69" s="27"/>
      <c r="Y69" s="27"/>
    </row>
    <row r="70" spans="1:25" ht="19.5" customHeight="1">
      <c r="A70" s="10">
        <v>64</v>
      </c>
      <c r="B70" s="11" t="s">
        <v>159</v>
      </c>
      <c r="C70" s="11" t="s">
        <v>160</v>
      </c>
      <c r="D70" s="44">
        <v>27.6</v>
      </c>
      <c r="E70" s="30">
        <f t="shared" si="0"/>
        <v>1</v>
      </c>
      <c r="F70" s="30">
        <f t="shared" si="1"/>
        <v>1</v>
      </c>
      <c r="G70" s="30">
        <f t="shared" si="2"/>
        <v>1</v>
      </c>
      <c r="H70" s="44">
        <v>27</v>
      </c>
      <c r="I70" s="30">
        <f t="shared" si="3"/>
        <v>1</v>
      </c>
      <c r="J70" s="30">
        <f t="shared" si="4"/>
        <v>1</v>
      </c>
      <c r="K70" s="30">
        <f t="shared" si="5"/>
        <v>1</v>
      </c>
      <c r="L70" s="44">
        <v>14</v>
      </c>
      <c r="M70" s="30">
        <f t="shared" si="6"/>
        <v>1</v>
      </c>
      <c r="N70" s="30">
        <f t="shared" si="7"/>
        <v>1</v>
      </c>
      <c r="O70" s="30">
        <f t="shared" si="8"/>
        <v>1</v>
      </c>
      <c r="P70" s="30"/>
      <c r="Q70" s="31"/>
      <c r="R70" s="60">
        <v>67.666666666666671</v>
      </c>
      <c r="S70" s="62"/>
      <c r="T70" s="27"/>
      <c r="U70" s="27"/>
      <c r="V70" s="27"/>
      <c r="W70" s="27"/>
      <c r="X70" s="27"/>
      <c r="Y70" s="27"/>
    </row>
    <row r="71" spans="1:25" ht="19.5" customHeight="1">
      <c r="A71" s="10">
        <v>65</v>
      </c>
      <c r="B71" s="11" t="s">
        <v>161</v>
      </c>
      <c r="C71" s="11" t="s">
        <v>162</v>
      </c>
      <c r="D71" s="44">
        <v>25.599999999999998</v>
      </c>
      <c r="E71" s="30">
        <f t="shared" si="0"/>
        <v>1</v>
      </c>
      <c r="F71" s="30">
        <f t="shared" si="1"/>
        <v>1</v>
      </c>
      <c r="G71" s="30">
        <f t="shared" si="2"/>
        <v>1</v>
      </c>
      <c r="H71" s="44">
        <v>25.666666666666671</v>
      </c>
      <c r="I71" s="30">
        <f t="shared" si="3"/>
        <v>1</v>
      </c>
      <c r="J71" s="30">
        <f t="shared" si="4"/>
        <v>1</v>
      </c>
      <c r="K71" s="30">
        <f t="shared" si="5"/>
        <v>1</v>
      </c>
      <c r="L71" s="44">
        <v>13</v>
      </c>
      <c r="M71" s="30">
        <f t="shared" si="6"/>
        <v>1</v>
      </c>
      <c r="N71" s="30">
        <f t="shared" si="7"/>
        <v>1</v>
      </c>
      <c r="O71" s="30">
        <f t="shared" si="8"/>
        <v>1</v>
      </c>
      <c r="P71" s="30"/>
      <c r="Q71" s="31"/>
      <c r="R71" s="60">
        <v>63</v>
      </c>
      <c r="S71" s="62"/>
      <c r="T71" s="27"/>
      <c r="U71" s="27"/>
      <c r="V71" s="27"/>
      <c r="W71" s="27"/>
      <c r="X71" s="27"/>
      <c r="Y71" s="27"/>
    </row>
    <row r="72" spans="1:25" ht="19.5" customHeight="1">
      <c r="A72" s="10">
        <v>66</v>
      </c>
      <c r="B72" s="11" t="s">
        <v>163</v>
      </c>
      <c r="C72" s="11" t="s">
        <v>164</v>
      </c>
      <c r="D72" s="44">
        <v>24.4</v>
      </c>
      <c r="E72" s="30">
        <f t="shared" si="0"/>
        <v>1</v>
      </c>
      <c r="F72" s="30">
        <f t="shared" si="1"/>
        <v>1</v>
      </c>
      <c r="G72" s="30">
        <f t="shared" si="2"/>
        <v>0</v>
      </c>
      <c r="H72" s="44">
        <v>24.733333333333334</v>
      </c>
      <c r="I72" s="30">
        <f t="shared" si="3"/>
        <v>1</v>
      </c>
      <c r="J72" s="30">
        <f t="shared" si="4"/>
        <v>1</v>
      </c>
      <c r="K72" s="30">
        <f t="shared" si="5"/>
        <v>0</v>
      </c>
      <c r="L72" s="44">
        <v>12</v>
      </c>
      <c r="M72" s="30">
        <f t="shared" si="6"/>
        <v>1</v>
      </c>
      <c r="N72" s="30">
        <f t="shared" si="7"/>
        <v>1</v>
      </c>
      <c r="O72" s="30">
        <f t="shared" si="8"/>
        <v>0</v>
      </c>
      <c r="P72" s="30"/>
      <c r="Q72" s="31"/>
      <c r="R72" s="60">
        <v>60.666666666666671</v>
      </c>
      <c r="S72" s="62"/>
      <c r="T72" s="27"/>
      <c r="U72" s="27"/>
      <c r="V72" s="27"/>
      <c r="W72" s="27"/>
      <c r="X72" s="27"/>
      <c r="Y72" s="27"/>
    </row>
    <row r="73" spans="1:25" ht="19.5" customHeight="1">
      <c r="A73" s="10">
        <v>67</v>
      </c>
      <c r="B73" s="11" t="s">
        <v>165</v>
      </c>
      <c r="C73" s="11" t="s">
        <v>166</v>
      </c>
      <c r="D73" s="44">
        <v>24.4</v>
      </c>
      <c r="E73" s="30">
        <f t="shared" si="0"/>
        <v>1</v>
      </c>
      <c r="F73" s="30">
        <f t="shared" si="1"/>
        <v>1</v>
      </c>
      <c r="G73" s="30">
        <f t="shared" si="2"/>
        <v>0</v>
      </c>
      <c r="H73" s="44">
        <v>25</v>
      </c>
      <c r="I73" s="30">
        <f t="shared" si="3"/>
        <v>1</v>
      </c>
      <c r="J73" s="30">
        <f t="shared" si="4"/>
        <v>1</v>
      </c>
      <c r="K73" s="30">
        <f t="shared" si="5"/>
        <v>0</v>
      </c>
      <c r="L73" s="44">
        <v>11.2</v>
      </c>
      <c r="M73" s="30">
        <f t="shared" si="6"/>
        <v>1</v>
      </c>
      <c r="N73" s="30">
        <f t="shared" si="7"/>
        <v>1</v>
      </c>
      <c r="O73" s="30">
        <f t="shared" si="8"/>
        <v>0</v>
      </c>
      <c r="P73" s="30"/>
      <c r="Q73" s="31"/>
      <c r="R73" s="60">
        <v>60.666666666666671</v>
      </c>
      <c r="S73" s="62"/>
      <c r="T73" s="27"/>
      <c r="U73" s="27"/>
      <c r="V73" s="27"/>
      <c r="W73" s="27"/>
      <c r="X73" s="27"/>
      <c r="Y73" s="27"/>
    </row>
    <row r="74" spans="1:25" ht="19.5" customHeight="1">
      <c r="A74" s="10">
        <v>68</v>
      </c>
      <c r="B74" s="11" t="s">
        <v>167</v>
      </c>
      <c r="C74" s="11" t="s">
        <v>168</v>
      </c>
      <c r="D74" s="44">
        <v>28</v>
      </c>
      <c r="E74" s="30">
        <f t="shared" si="0"/>
        <v>1</v>
      </c>
      <c r="F74" s="30">
        <f t="shared" si="1"/>
        <v>1</v>
      </c>
      <c r="G74" s="30">
        <f t="shared" si="2"/>
        <v>1</v>
      </c>
      <c r="H74" s="44">
        <v>28</v>
      </c>
      <c r="I74" s="30">
        <f t="shared" si="3"/>
        <v>1</v>
      </c>
      <c r="J74" s="30">
        <f t="shared" si="4"/>
        <v>1</v>
      </c>
      <c r="K74" s="30">
        <f t="shared" si="5"/>
        <v>1</v>
      </c>
      <c r="L74" s="44">
        <v>13</v>
      </c>
      <c r="M74" s="30">
        <f t="shared" si="6"/>
        <v>1</v>
      </c>
      <c r="N74" s="30">
        <f t="shared" si="7"/>
        <v>1</v>
      </c>
      <c r="O74" s="30">
        <f t="shared" si="8"/>
        <v>1</v>
      </c>
      <c r="P74" s="30"/>
      <c r="Q74" s="31"/>
      <c r="R74" s="60">
        <v>67.666666666666671</v>
      </c>
      <c r="S74" s="62"/>
      <c r="T74" s="27"/>
      <c r="U74" s="27"/>
      <c r="V74" s="27"/>
      <c r="W74" s="27"/>
      <c r="X74" s="27"/>
      <c r="Y74" s="27"/>
    </row>
    <row r="75" spans="1:25" ht="19.5" customHeight="1">
      <c r="A75" s="10">
        <v>69</v>
      </c>
      <c r="B75" s="11" t="s">
        <v>169</v>
      </c>
      <c r="C75" s="11" t="s">
        <v>170</v>
      </c>
      <c r="D75" s="44">
        <v>23.6</v>
      </c>
      <c r="E75" s="30">
        <f t="shared" si="0"/>
        <v>1</v>
      </c>
      <c r="F75" s="30">
        <f t="shared" si="1"/>
        <v>1</v>
      </c>
      <c r="G75" s="30">
        <f t="shared" si="2"/>
        <v>0</v>
      </c>
      <c r="H75" s="44">
        <v>25</v>
      </c>
      <c r="I75" s="30">
        <f t="shared" si="3"/>
        <v>1</v>
      </c>
      <c r="J75" s="30">
        <f t="shared" si="4"/>
        <v>1</v>
      </c>
      <c r="K75" s="30">
        <f t="shared" si="5"/>
        <v>0</v>
      </c>
      <c r="L75" s="44">
        <v>10.8</v>
      </c>
      <c r="M75" s="30">
        <f t="shared" si="6"/>
        <v>1</v>
      </c>
      <c r="N75" s="30">
        <f t="shared" si="7"/>
        <v>0</v>
      </c>
      <c r="O75" s="30">
        <f t="shared" si="8"/>
        <v>0</v>
      </c>
      <c r="P75" s="30"/>
      <c r="Q75" s="31"/>
      <c r="R75" s="60">
        <v>57</v>
      </c>
      <c r="S75" s="62"/>
      <c r="T75" s="27"/>
      <c r="U75" s="27"/>
      <c r="V75" s="27"/>
      <c r="W75" s="27"/>
      <c r="X75" s="27"/>
      <c r="Y75" s="27"/>
    </row>
    <row r="76" spans="1:25" ht="19.5" customHeight="1">
      <c r="A76" s="10">
        <v>70</v>
      </c>
      <c r="B76" s="11" t="s">
        <v>171</v>
      </c>
      <c r="C76" s="11" t="s">
        <v>172</v>
      </c>
      <c r="D76" s="44">
        <v>25.599999999999998</v>
      </c>
      <c r="E76" s="30">
        <f t="shared" si="0"/>
        <v>1</v>
      </c>
      <c r="F76" s="30">
        <f t="shared" si="1"/>
        <v>1</v>
      </c>
      <c r="G76" s="30">
        <f t="shared" si="2"/>
        <v>1</v>
      </c>
      <c r="H76" s="44">
        <v>25</v>
      </c>
      <c r="I76" s="30">
        <f t="shared" si="3"/>
        <v>1</v>
      </c>
      <c r="J76" s="30">
        <f t="shared" si="4"/>
        <v>1</v>
      </c>
      <c r="K76" s="30">
        <f t="shared" si="5"/>
        <v>0</v>
      </c>
      <c r="L76" s="44">
        <v>13</v>
      </c>
      <c r="M76" s="30">
        <f t="shared" si="6"/>
        <v>1</v>
      </c>
      <c r="N76" s="30">
        <f t="shared" si="7"/>
        <v>1</v>
      </c>
      <c r="O76" s="30">
        <f t="shared" si="8"/>
        <v>1</v>
      </c>
      <c r="P76" s="30"/>
      <c r="Q76" s="31"/>
      <c r="R76" s="60">
        <v>63</v>
      </c>
      <c r="S76" s="62"/>
      <c r="T76" s="27"/>
      <c r="U76" s="27"/>
      <c r="V76" s="27"/>
      <c r="W76" s="27"/>
      <c r="X76" s="27"/>
      <c r="Y76" s="27"/>
    </row>
    <row r="77" spans="1:25" ht="19.5" customHeight="1">
      <c r="A77" s="10">
        <v>71</v>
      </c>
      <c r="B77" s="11" t="s">
        <v>173</v>
      </c>
      <c r="C77" s="11" t="s">
        <v>174</v>
      </c>
      <c r="D77" s="44">
        <v>25.599999999999998</v>
      </c>
      <c r="E77" s="30">
        <f t="shared" si="0"/>
        <v>1</v>
      </c>
      <c r="F77" s="30">
        <f t="shared" si="1"/>
        <v>1</v>
      </c>
      <c r="G77" s="30">
        <f t="shared" si="2"/>
        <v>1</v>
      </c>
      <c r="H77" s="44">
        <v>27</v>
      </c>
      <c r="I77" s="30">
        <f t="shared" si="3"/>
        <v>1</v>
      </c>
      <c r="J77" s="30">
        <f t="shared" si="4"/>
        <v>1</v>
      </c>
      <c r="K77" s="30">
        <f t="shared" si="5"/>
        <v>1</v>
      </c>
      <c r="L77" s="44">
        <v>11.799999999999999</v>
      </c>
      <c r="M77" s="30">
        <f t="shared" si="6"/>
        <v>1</v>
      </c>
      <c r="N77" s="30">
        <f t="shared" si="7"/>
        <v>1</v>
      </c>
      <c r="O77" s="30">
        <f t="shared" si="8"/>
        <v>0</v>
      </c>
      <c r="P77" s="30"/>
      <c r="Q77" s="31"/>
      <c r="R77" s="60">
        <v>63</v>
      </c>
      <c r="S77" s="62"/>
      <c r="T77" s="27"/>
      <c r="U77" s="27"/>
      <c r="V77" s="27"/>
      <c r="W77" s="27"/>
      <c r="X77" s="27"/>
      <c r="Y77" s="27"/>
    </row>
    <row r="78" spans="1:25" ht="19.5" customHeight="1">
      <c r="A78" s="10">
        <v>72</v>
      </c>
      <c r="B78" s="11" t="s">
        <v>175</v>
      </c>
      <c r="C78" s="11" t="s">
        <v>176</v>
      </c>
      <c r="D78" s="44">
        <v>23.6</v>
      </c>
      <c r="E78" s="30">
        <f t="shared" si="0"/>
        <v>1</v>
      </c>
      <c r="F78" s="30">
        <f t="shared" si="1"/>
        <v>1</v>
      </c>
      <c r="G78" s="30">
        <f t="shared" si="2"/>
        <v>0</v>
      </c>
      <c r="H78" s="44">
        <v>25</v>
      </c>
      <c r="I78" s="30">
        <f t="shared" si="3"/>
        <v>1</v>
      </c>
      <c r="J78" s="30">
        <f t="shared" si="4"/>
        <v>1</v>
      </c>
      <c r="K78" s="30">
        <f t="shared" si="5"/>
        <v>0</v>
      </c>
      <c r="L78" s="44">
        <v>10.8</v>
      </c>
      <c r="M78" s="30">
        <f t="shared" si="6"/>
        <v>1</v>
      </c>
      <c r="N78" s="30">
        <f t="shared" si="7"/>
        <v>0</v>
      </c>
      <c r="O78" s="30">
        <f t="shared" si="8"/>
        <v>0</v>
      </c>
      <c r="P78" s="30"/>
      <c r="Q78" s="31"/>
      <c r="R78" s="60">
        <v>57</v>
      </c>
      <c r="S78" s="62"/>
      <c r="T78" s="27"/>
      <c r="U78" s="27"/>
      <c r="V78" s="27"/>
      <c r="W78" s="27"/>
      <c r="X78" s="27"/>
      <c r="Y78" s="27"/>
    </row>
    <row r="79" spans="1:25" ht="19.5" customHeight="1">
      <c r="A79" s="10">
        <v>73</v>
      </c>
      <c r="B79" s="11" t="s">
        <v>177</v>
      </c>
      <c r="C79" s="11" t="s">
        <v>178</v>
      </c>
      <c r="D79" s="44">
        <v>27</v>
      </c>
      <c r="E79" s="30">
        <f t="shared" si="0"/>
        <v>1</v>
      </c>
      <c r="F79" s="30">
        <f t="shared" si="1"/>
        <v>1</v>
      </c>
      <c r="G79" s="30">
        <f t="shared" si="2"/>
        <v>1</v>
      </c>
      <c r="H79" s="44">
        <v>27.533333333333331</v>
      </c>
      <c r="I79" s="30">
        <f t="shared" si="3"/>
        <v>1</v>
      </c>
      <c r="J79" s="30">
        <f t="shared" si="4"/>
        <v>1</v>
      </c>
      <c r="K79" s="30">
        <f t="shared" si="5"/>
        <v>1</v>
      </c>
      <c r="L79" s="44">
        <v>14</v>
      </c>
      <c r="M79" s="30">
        <f t="shared" si="6"/>
        <v>1</v>
      </c>
      <c r="N79" s="30">
        <f t="shared" si="7"/>
        <v>1</v>
      </c>
      <c r="O79" s="30">
        <f t="shared" si="8"/>
        <v>1</v>
      </c>
      <c r="P79" s="30"/>
      <c r="Q79" s="31"/>
      <c r="R79" s="60">
        <v>67.666666666666671</v>
      </c>
      <c r="S79" s="62"/>
      <c r="T79" s="27"/>
      <c r="U79" s="27"/>
      <c r="V79" s="27"/>
      <c r="W79" s="27"/>
      <c r="X79" s="27"/>
      <c r="Y79" s="27"/>
    </row>
    <row r="80" spans="1:25" ht="19.5" customHeight="1">
      <c r="A80" s="10">
        <v>74</v>
      </c>
      <c r="B80" s="11" t="s">
        <v>179</v>
      </c>
      <c r="C80" s="11" t="s">
        <v>180</v>
      </c>
      <c r="D80" s="44">
        <v>27</v>
      </c>
      <c r="E80" s="30">
        <f t="shared" si="0"/>
        <v>1</v>
      </c>
      <c r="F80" s="30">
        <f t="shared" si="1"/>
        <v>1</v>
      </c>
      <c r="G80" s="30">
        <f t="shared" si="2"/>
        <v>1</v>
      </c>
      <c r="H80" s="44">
        <v>23</v>
      </c>
      <c r="I80" s="30">
        <f t="shared" si="3"/>
        <v>1</v>
      </c>
      <c r="J80" s="30">
        <f t="shared" si="4"/>
        <v>1</v>
      </c>
      <c r="K80" s="30">
        <f t="shared" si="5"/>
        <v>0</v>
      </c>
      <c r="L80" s="44">
        <v>14</v>
      </c>
      <c r="M80" s="30">
        <f t="shared" si="6"/>
        <v>1</v>
      </c>
      <c r="N80" s="30">
        <f t="shared" si="7"/>
        <v>1</v>
      </c>
      <c r="O80" s="30">
        <f t="shared" si="8"/>
        <v>1</v>
      </c>
      <c r="P80" s="30"/>
      <c r="Q80" s="31"/>
      <c r="R80" s="60">
        <v>63</v>
      </c>
      <c r="S80" s="62"/>
      <c r="T80" s="27"/>
      <c r="U80" s="27"/>
      <c r="V80" s="27"/>
      <c r="W80" s="27"/>
      <c r="X80" s="27"/>
      <c r="Y80" s="27"/>
    </row>
    <row r="81" spans="1:25" ht="19.5" customHeight="1">
      <c r="A81" s="10">
        <v>75</v>
      </c>
      <c r="B81" s="11" t="s">
        <v>181</v>
      </c>
      <c r="C81" s="11" t="s">
        <v>182</v>
      </c>
      <c r="D81" s="44">
        <v>28</v>
      </c>
      <c r="E81" s="30">
        <f t="shared" si="0"/>
        <v>1</v>
      </c>
      <c r="F81" s="30">
        <f t="shared" si="1"/>
        <v>1</v>
      </c>
      <c r="G81" s="30">
        <f t="shared" si="2"/>
        <v>1</v>
      </c>
      <c r="H81" s="44">
        <v>27.533333333333331</v>
      </c>
      <c r="I81" s="30">
        <f t="shared" si="3"/>
        <v>1</v>
      </c>
      <c r="J81" s="30">
        <f t="shared" si="4"/>
        <v>1</v>
      </c>
      <c r="K81" s="30">
        <f t="shared" si="5"/>
        <v>1</v>
      </c>
      <c r="L81" s="44">
        <v>14</v>
      </c>
      <c r="M81" s="30">
        <f t="shared" si="6"/>
        <v>1</v>
      </c>
      <c r="N81" s="30">
        <f t="shared" si="7"/>
        <v>1</v>
      </c>
      <c r="O81" s="30">
        <f t="shared" si="8"/>
        <v>1</v>
      </c>
      <c r="P81" s="30"/>
      <c r="Q81" s="31"/>
      <c r="R81" s="60">
        <v>70</v>
      </c>
      <c r="S81" s="62"/>
      <c r="T81" s="27"/>
      <c r="U81" s="27"/>
      <c r="V81" s="27"/>
      <c r="W81" s="27"/>
      <c r="X81" s="27"/>
      <c r="Y81" s="27"/>
    </row>
    <row r="82" spans="1:25" ht="19.5" customHeight="1">
      <c r="A82" s="10">
        <v>76</v>
      </c>
      <c r="B82" s="11" t="s">
        <v>183</v>
      </c>
      <c r="C82" s="11" t="s">
        <v>184</v>
      </c>
      <c r="D82" s="44">
        <v>21</v>
      </c>
      <c r="E82" s="30">
        <f t="shared" si="0"/>
        <v>1</v>
      </c>
      <c r="F82" s="30">
        <f t="shared" si="1"/>
        <v>0</v>
      </c>
      <c r="G82" s="30">
        <f t="shared" si="2"/>
        <v>0</v>
      </c>
      <c r="H82" s="44">
        <v>28</v>
      </c>
      <c r="I82" s="30">
        <f t="shared" si="3"/>
        <v>1</v>
      </c>
      <c r="J82" s="30">
        <f t="shared" si="4"/>
        <v>1</v>
      </c>
      <c r="K82" s="30">
        <f t="shared" si="5"/>
        <v>1</v>
      </c>
      <c r="L82" s="44">
        <v>10</v>
      </c>
      <c r="M82" s="30">
        <f t="shared" si="6"/>
        <v>1</v>
      </c>
      <c r="N82" s="30">
        <f t="shared" si="7"/>
        <v>0</v>
      </c>
      <c r="O82" s="30">
        <f t="shared" si="8"/>
        <v>0</v>
      </c>
      <c r="P82" s="30"/>
      <c r="Q82" s="31"/>
      <c r="R82" s="60">
        <v>87</v>
      </c>
      <c r="S82" s="62"/>
      <c r="T82" s="27"/>
      <c r="U82" s="27"/>
      <c r="V82" s="27"/>
      <c r="W82" s="27"/>
      <c r="X82" s="27"/>
      <c r="Y82" s="27"/>
    </row>
    <row r="83" spans="1:25" ht="19.5" customHeight="1">
      <c r="A83" s="10">
        <v>77</v>
      </c>
      <c r="B83" s="11" t="s">
        <v>185</v>
      </c>
      <c r="C83" s="11" t="s">
        <v>186</v>
      </c>
      <c r="D83" s="44">
        <v>25.599999999999998</v>
      </c>
      <c r="E83" s="30">
        <f t="shared" si="0"/>
        <v>1</v>
      </c>
      <c r="F83" s="30">
        <f t="shared" si="1"/>
        <v>1</v>
      </c>
      <c r="G83" s="30">
        <f t="shared" si="2"/>
        <v>1</v>
      </c>
      <c r="H83" s="44">
        <v>26.6</v>
      </c>
      <c r="I83" s="30">
        <f t="shared" si="3"/>
        <v>1</v>
      </c>
      <c r="J83" s="30">
        <f t="shared" si="4"/>
        <v>1</v>
      </c>
      <c r="K83" s="30">
        <f t="shared" si="5"/>
        <v>1</v>
      </c>
      <c r="L83" s="44">
        <v>11.799999999999999</v>
      </c>
      <c r="M83" s="30">
        <f t="shared" si="6"/>
        <v>1</v>
      </c>
      <c r="N83" s="30">
        <f t="shared" si="7"/>
        <v>1</v>
      </c>
      <c r="O83" s="30">
        <f t="shared" si="8"/>
        <v>0</v>
      </c>
      <c r="P83" s="30"/>
      <c r="Q83" s="31"/>
      <c r="R83" s="60">
        <v>63</v>
      </c>
      <c r="S83" s="62"/>
      <c r="T83" s="27"/>
      <c r="U83" s="27"/>
      <c r="V83" s="27"/>
      <c r="W83" s="27"/>
      <c r="X83" s="27"/>
      <c r="Y83" s="27"/>
    </row>
    <row r="84" spans="1:25" ht="19.5" customHeight="1">
      <c r="A84" s="10">
        <v>78</v>
      </c>
      <c r="B84" s="11" t="s">
        <v>187</v>
      </c>
      <c r="C84" s="11" t="s">
        <v>188</v>
      </c>
      <c r="D84" s="44">
        <v>25</v>
      </c>
      <c r="E84" s="30">
        <f t="shared" si="0"/>
        <v>1</v>
      </c>
      <c r="F84" s="30">
        <f t="shared" si="1"/>
        <v>1</v>
      </c>
      <c r="G84" s="30">
        <f t="shared" si="2"/>
        <v>0</v>
      </c>
      <c r="H84" s="44">
        <v>20.06666666666667</v>
      </c>
      <c r="I84" s="30">
        <f t="shared" si="3"/>
        <v>1</v>
      </c>
      <c r="J84" s="30">
        <f t="shared" si="4"/>
        <v>0</v>
      </c>
      <c r="K84" s="30">
        <f t="shared" si="5"/>
        <v>0</v>
      </c>
      <c r="L84" s="44">
        <v>14</v>
      </c>
      <c r="M84" s="30">
        <f t="shared" si="6"/>
        <v>1</v>
      </c>
      <c r="N84" s="30">
        <f t="shared" si="7"/>
        <v>1</v>
      </c>
      <c r="O84" s="30">
        <f t="shared" si="8"/>
        <v>1</v>
      </c>
      <c r="P84" s="30"/>
      <c r="Q84" s="31"/>
      <c r="R84" s="60">
        <v>57</v>
      </c>
      <c r="S84" s="62"/>
      <c r="T84" s="27"/>
      <c r="U84" s="27"/>
      <c r="V84" s="27"/>
      <c r="W84" s="27"/>
      <c r="X84" s="27"/>
      <c r="Y84" s="27"/>
    </row>
    <row r="85" spans="1:25" ht="19.5" customHeight="1">
      <c r="A85" s="10">
        <v>79</v>
      </c>
      <c r="B85" s="11" t="s">
        <v>189</v>
      </c>
      <c r="C85" s="11" t="s">
        <v>190</v>
      </c>
      <c r="D85" s="44">
        <v>28</v>
      </c>
      <c r="E85" s="30">
        <f t="shared" si="0"/>
        <v>1</v>
      </c>
      <c r="F85" s="30">
        <f t="shared" si="1"/>
        <v>1</v>
      </c>
      <c r="G85" s="30">
        <f t="shared" si="2"/>
        <v>1</v>
      </c>
      <c r="H85" s="44">
        <v>28</v>
      </c>
      <c r="I85" s="30">
        <f t="shared" si="3"/>
        <v>1</v>
      </c>
      <c r="J85" s="30">
        <f t="shared" si="4"/>
        <v>1</v>
      </c>
      <c r="K85" s="30">
        <f t="shared" si="5"/>
        <v>1</v>
      </c>
      <c r="L85" s="44">
        <v>14</v>
      </c>
      <c r="M85" s="30">
        <f t="shared" si="6"/>
        <v>1</v>
      </c>
      <c r="N85" s="30">
        <f t="shared" si="7"/>
        <v>1</v>
      </c>
      <c r="O85" s="30">
        <f t="shared" si="8"/>
        <v>1</v>
      </c>
      <c r="P85" s="30"/>
      <c r="Q85" s="31"/>
      <c r="R85" s="60">
        <v>70</v>
      </c>
      <c r="S85" s="62"/>
      <c r="T85" s="27"/>
      <c r="U85" s="27"/>
      <c r="V85" s="27"/>
      <c r="W85" s="27"/>
      <c r="X85" s="27"/>
      <c r="Y85" s="27"/>
    </row>
    <row r="86" spans="1:25" ht="19.5" customHeight="1">
      <c r="A86" s="10">
        <v>80</v>
      </c>
      <c r="B86" s="11" t="s">
        <v>191</v>
      </c>
      <c r="C86" s="11" t="s">
        <v>192</v>
      </c>
      <c r="D86" s="44">
        <v>23.6</v>
      </c>
      <c r="E86" s="30">
        <f t="shared" si="0"/>
        <v>1</v>
      </c>
      <c r="F86" s="30">
        <f t="shared" si="1"/>
        <v>1</v>
      </c>
      <c r="G86" s="30">
        <f t="shared" si="2"/>
        <v>0</v>
      </c>
      <c r="H86" s="44">
        <v>22</v>
      </c>
      <c r="I86" s="30">
        <f t="shared" si="3"/>
        <v>1</v>
      </c>
      <c r="J86" s="30">
        <f t="shared" si="4"/>
        <v>0</v>
      </c>
      <c r="K86" s="30">
        <f t="shared" si="5"/>
        <v>0</v>
      </c>
      <c r="L86" s="44">
        <v>13</v>
      </c>
      <c r="M86" s="30">
        <f t="shared" si="6"/>
        <v>1</v>
      </c>
      <c r="N86" s="30">
        <f t="shared" si="7"/>
        <v>1</v>
      </c>
      <c r="O86" s="30">
        <f t="shared" si="8"/>
        <v>1</v>
      </c>
      <c r="P86" s="30"/>
      <c r="Q86" s="31"/>
      <c r="R86" s="60">
        <v>57</v>
      </c>
      <c r="S86" s="62"/>
      <c r="T86" s="27"/>
      <c r="U86" s="27"/>
      <c r="V86" s="27"/>
      <c r="W86" s="27"/>
      <c r="X86" s="27"/>
      <c r="Y86" s="27"/>
    </row>
    <row r="87" spans="1:25" ht="19.5" customHeight="1">
      <c r="A87" s="10">
        <v>81</v>
      </c>
      <c r="B87" s="11" t="s">
        <v>193</v>
      </c>
      <c r="C87" s="11" t="s">
        <v>194</v>
      </c>
      <c r="D87" s="44">
        <v>25.599999999999998</v>
      </c>
      <c r="E87" s="30">
        <f t="shared" si="0"/>
        <v>1</v>
      </c>
      <c r="F87" s="30">
        <f t="shared" si="1"/>
        <v>1</v>
      </c>
      <c r="G87" s="30">
        <f t="shared" si="2"/>
        <v>1</v>
      </c>
      <c r="H87" s="44">
        <v>28.466666666666669</v>
      </c>
      <c r="I87" s="30">
        <f t="shared" si="3"/>
        <v>1</v>
      </c>
      <c r="J87" s="30">
        <f t="shared" si="4"/>
        <v>1</v>
      </c>
      <c r="K87" s="30">
        <f t="shared" si="5"/>
        <v>1</v>
      </c>
      <c r="L87" s="44">
        <v>10</v>
      </c>
      <c r="M87" s="30">
        <f t="shared" si="6"/>
        <v>1</v>
      </c>
      <c r="N87" s="30">
        <f t="shared" si="7"/>
        <v>0</v>
      </c>
      <c r="O87" s="30">
        <f t="shared" si="8"/>
        <v>0</v>
      </c>
      <c r="P87" s="30"/>
      <c r="Q87" s="31"/>
      <c r="R87" s="60">
        <v>63</v>
      </c>
      <c r="S87" s="62"/>
      <c r="T87" s="27"/>
      <c r="U87" s="27"/>
      <c r="V87" s="27"/>
      <c r="W87" s="27"/>
      <c r="X87" s="27"/>
      <c r="Y87" s="27"/>
    </row>
    <row r="88" spans="1:25" ht="19.5" customHeight="1">
      <c r="A88" s="10">
        <v>82</v>
      </c>
      <c r="B88" s="11" t="s">
        <v>195</v>
      </c>
      <c r="C88" s="11" t="s">
        <v>196</v>
      </c>
      <c r="D88" s="44">
        <v>25.599999999999998</v>
      </c>
      <c r="E88" s="30">
        <f t="shared" si="0"/>
        <v>1</v>
      </c>
      <c r="F88" s="30">
        <f t="shared" si="1"/>
        <v>1</v>
      </c>
      <c r="G88" s="30">
        <f t="shared" si="2"/>
        <v>1</v>
      </c>
      <c r="H88" s="44">
        <v>26.6</v>
      </c>
      <c r="I88" s="30">
        <f t="shared" si="3"/>
        <v>1</v>
      </c>
      <c r="J88" s="30">
        <f t="shared" si="4"/>
        <v>1</v>
      </c>
      <c r="K88" s="30">
        <f t="shared" si="5"/>
        <v>1</v>
      </c>
      <c r="L88" s="44">
        <v>11.799999999999999</v>
      </c>
      <c r="M88" s="30">
        <f t="shared" si="6"/>
        <v>1</v>
      </c>
      <c r="N88" s="30">
        <f t="shared" si="7"/>
        <v>1</v>
      </c>
      <c r="O88" s="30">
        <f t="shared" si="8"/>
        <v>0</v>
      </c>
      <c r="P88" s="30"/>
      <c r="Q88" s="31"/>
      <c r="R88" s="60">
        <v>63</v>
      </c>
      <c r="S88" s="62"/>
      <c r="T88" s="27"/>
      <c r="U88" s="27"/>
      <c r="V88" s="27"/>
      <c r="W88" s="27"/>
      <c r="X88" s="27"/>
      <c r="Y88" s="27"/>
    </row>
    <row r="89" spans="1:25" ht="19.5" customHeight="1">
      <c r="A89" s="10">
        <v>83</v>
      </c>
      <c r="B89" s="11" t="s">
        <v>197</v>
      </c>
      <c r="C89" s="11" t="s">
        <v>198</v>
      </c>
      <c r="D89" s="44">
        <v>27</v>
      </c>
      <c r="E89" s="30">
        <f t="shared" si="0"/>
        <v>1</v>
      </c>
      <c r="F89" s="30">
        <f t="shared" si="1"/>
        <v>1</v>
      </c>
      <c r="G89" s="30">
        <f t="shared" si="2"/>
        <v>1</v>
      </c>
      <c r="H89" s="44">
        <v>28</v>
      </c>
      <c r="I89" s="30">
        <f t="shared" si="3"/>
        <v>1</v>
      </c>
      <c r="J89" s="30">
        <f t="shared" si="4"/>
        <v>1</v>
      </c>
      <c r="K89" s="30">
        <f t="shared" si="5"/>
        <v>1</v>
      </c>
      <c r="L89" s="44">
        <v>14</v>
      </c>
      <c r="M89" s="30">
        <f t="shared" si="6"/>
        <v>1</v>
      </c>
      <c r="N89" s="30">
        <f t="shared" si="7"/>
        <v>1</v>
      </c>
      <c r="O89" s="30">
        <f t="shared" si="8"/>
        <v>1</v>
      </c>
      <c r="P89" s="30"/>
      <c r="Q89" s="31"/>
      <c r="R89" s="60">
        <v>67.666666666666671</v>
      </c>
      <c r="S89" s="62"/>
      <c r="T89" s="27"/>
      <c r="U89" s="27"/>
      <c r="V89" s="27"/>
      <c r="W89" s="27"/>
      <c r="X89" s="27"/>
      <c r="Y89" s="27"/>
    </row>
    <row r="90" spans="1:25" ht="19.5" customHeight="1">
      <c r="A90" s="10">
        <v>84</v>
      </c>
      <c r="B90" s="11" t="s">
        <v>199</v>
      </c>
      <c r="C90" s="11" t="s">
        <v>200</v>
      </c>
      <c r="D90" s="44">
        <v>24.4</v>
      </c>
      <c r="E90" s="30">
        <f t="shared" si="0"/>
        <v>1</v>
      </c>
      <c r="F90" s="30">
        <f t="shared" si="1"/>
        <v>1</v>
      </c>
      <c r="G90" s="30">
        <f t="shared" si="2"/>
        <v>0</v>
      </c>
      <c r="H90" s="44">
        <v>26</v>
      </c>
      <c r="I90" s="30">
        <f t="shared" si="3"/>
        <v>1</v>
      </c>
      <c r="J90" s="30">
        <f t="shared" si="4"/>
        <v>1</v>
      </c>
      <c r="K90" s="30">
        <f t="shared" si="5"/>
        <v>1</v>
      </c>
      <c r="L90" s="44">
        <v>11</v>
      </c>
      <c r="M90" s="30">
        <f t="shared" si="6"/>
        <v>1</v>
      </c>
      <c r="N90" s="30">
        <f t="shared" si="7"/>
        <v>0</v>
      </c>
      <c r="O90" s="30">
        <f t="shared" si="8"/>
        <v>0</v>
      </c>
      <c r="P90" s="30"/>
      <c r="Q90" s="31"/>
      <c r="R90" s="60">
        <v>60.666666666666671</v>
      </c>
      <c r="S90" s="62"/>
      <c r="T90" s="27"/>
      <c r="U90" s="27"/>
      <c r="V90" s="27"/>
      <c r="W90" s="27"/>
      <c r="X90" s="27"/>
      <c r="Y90" s="27"/>
    </row>
    <row r="91" spans="1:25" ht="19.5" customHeight="1">
      <c r="A91" s="10">
        <v>85</v>
      </c>
      <c r="B91" s="11" t="s">
        <v>201</v>
      </c>
      <c r="C91" s="11" t="s">
        <v>202</v>
      </c>
      <c r="D91" s="44">
        <v>27.6</v>
      </c>
      <c r="E91" s="30">
        <f t="shared" si="0"/>
        <v>1</v>
      </c>
      <c r="F91" s="30">
        <f t="shared" si="1"/>
        <v>1</v>
      </c>
      <c r="G91" s="30">
        <f t="shared" si="2"/>
        <v>1</v>
      </c>
      <c r="H91" s="44">
        <v>27</v>
      </c>
      <c r="I91" s="30">
        <f t="shared" si="3"/>
        <v>1</v>
      </c>
      <c r="J91" s="30">
        <f t="shared" si="4"/>
        <v>1</v>
      </c>
      <c r="K91" s="30">
        <f t="shared" si="5"/>
        <v>1</v>
      </c>
      <c r="L91" s="44">
        <v>14</v>
      </c>
      <c r="M91" s="30">
        <f t="shared" si="6"/>
        <v>1</v>
      </c>
      <c r="N91" s="30">
        <f t="shared" si="7"/>
        <v>1</v>
      </c>
      <c r="O91" s="30">
        <f t="shared" si="8"/>
        <v>1</v>
      </c>
      <c r="P91" s="30"/>
      <c r="Q91" s="31"/>
      <c r="R91" s="60">
        <v>67.666666666666671</v>
      </c>
      <c r="S91" s="62"/>
      <c r="T91" s="27"/>
      <c r="U91" s="27"/>
      <c r="V91" s="27"/>
      <c r="W91" s="27"/>
      <c r="X91" s="27"/>
      <c r="Y91" s="27"/>
    </row>
    <row r="92" spans="1:25" ht="19.5" customHeight="1">
      <c r="A92" s="10">
        <v>86</v>
      </c>
      <c r="B92" s="11" t="s">
        <v>203</v>
      </c>
      <c r="C92" s="11" t="s">
        <v>204</v>
      </c>
      <c r="D92" s="44">
        <v>23.6</v>
      </c>
      <c r="E92" s="30">
        <f t="shared" si="0"/>
        <v>1</v>
      </c>
      <c r="F92" s="30">
        <f t="shared" si="1"/>
        <v>1</v>
      </c>
      <c r="G92" s="30">
        <f t="shared" si="2"/>
        <v>0</v>
      </c>
      <c r="H92" s="44">
        <v>25</v>
      </c>
      <c r="I92" s="30">
        <f t="shared" si="3"/>
        <v>1</v>
      </c>
      <c r="J92" s="30">
        <f t="shared" si="4"/>
        <v>1</v>
      </c>
      <c r="K92" s="30">
        <f t="shared" si="5"/>
        <v>0</v>
      </c>
      <c r="L92" s="44">
        <v>10.8</v>
      </c>
      <c r="M92" s="30">
        <f t="shared" si="6"/>
        <v>1</v>
      </c>
      <c r="N92" s="30">
        <f t="shared" si="7"/>
        <v>0</v>
      </c>
      <c r="O92" s="30">
        <f t="shared" si="8"/>
        <v>0</v>
      </c>
      <c r="P92" s="30"/>
      <c r="Q92" s="31"/>
      <c r="R92" s="60">
        <v>57</v>
      </c>
      <c r="S92" s="62"/>
      <c r="T92" s="27"/>
      <c r="U92" s="27"/>
      <c r="V92" s="27"/>
      <c r="W92" s="27"/>
      <c r="X92" s="27"/>
      <c r="Y92" s="27"/>
    </row>
    <row r="93" spans="1:25" ht="19.5" customHeight="1">
      <c r="A93" s="10">
        <v>87</v>
      </c>
      <c r="B93" s="11" t="s">
        <v>205</v>
      </c>
      <c r="C93" s="11" t="s">
        <v>206</v>
      </c>
      <c r="D93" s="44">
        <v>23.6</v>
      </c>
      <c r="E93" s="30">
        <f t="shared" si="0"/>
        <v>1</v>
      </c>
      <c r="F93" s="30">
        <f t="shared" si="1"/>
        <v>1</v>
      </c>
      <c r="G93" s="30">
        <f t="shared" si="2"/>
        <v>0</v>
      </c>
      <c r="H93" s="44">
        <v>25</v>
      </c>
      <c r="I93" s="30">
        <f t="shared" si="3"/>
        <v>1</v>
      </c>
      <c r="J93" s="30">
        <f t="shared" si="4"/>
        <v>1</v>
      </c>
      <c r="K93" s="30">
        <f t="shared" si="5"/>
        <v>0</v>
      </c>
      <c r="L93" s="44">
        <v>10.8</v>
      </c>
      <c r="M93" s="30">
        <f t="shared" si="6"/>
        <v>1</v>
      </c>
      <c r="N93" s="30">
        <f t="shared" si="7"/>
        <v>0</v>
      </c>
      <c r="O93" s="30">
        <f t="shared" si="8"/>
        <v>0</v>
      </c>
      <c r="P93" s="30"/>
      <c r="Q93" s="31"/>
      <c r="R93" s="60">
        <v>58</v>
      </c>
      <c r="S93" s="62"/>
      <c r="T93" s="27"/>
      <c r="U93" s="27"/>
      <c r="V93" s="27"/>
      <c r="W93" s="27"/>
      <c r="X93" s="27"/>
      <c r="Y93" s="27"/>
    </row>
    <row r="94" spans="1:25" ht="19.5" customHeight="1">
      <c r="A94" s="10">
        <v>88</v>
      </c>
      <c r="B94" s="11" t="s">
        <v>207</v>
      </c>
      <c r="C94" s="11" t="s">
        <v>208</v>
      </c>
      <c r="D94" s="44">
        <v>25.599999999999998</v>
      </c>
      <c r="E94" s="30">
        <f t="shared" si="0"/>
        <v>1</v>
      </c>
      <c r="F94" s="30">
        <f t="shared" si="1"/>
        <v>1</v>
      </c>
      <c r="G94" s="30">
        <f t="shared" si="2"/>
        <v>1</v>
      </c>
      <c r="H94" s="44">
        <v>24</v>
      </c>
      <c r="I94" s="30">
        <f t="shared" si="3"/>
        <v>1</v>
      </c>
      <c r="J94" s="30">
        <f t="shared" si="4"/>
        <v>1</v>
      </c>
      <c r="K94" s="30">
        <f t="shared" si="5"/>
        <v>0</v>
      </c>
      <c r="L94" s="44">
        <v>14</v>
      </c>
      <c r="M94" s="30">
        <f t="shared" si="6"/>
        <v>1</v>
      </c>
      <c r="N94" s="30">
        <f t="shared" si="7"/>
        <v>1</v>
      </c>
      <c r="O94" s="30">
        <f t="shared" si="8"/>
        <v>1</v>
      </c>
      <c r="P94" s="30"/>
      <c r="Q94" s="31"/>
      <c r="R94" s="60">
        <v>63</v>
      </c>
      <c r="S94" s="62"/>
      <c r="T94" s="27"/>
      <c r="U94" s="27"/>
      <c r="V94" s="27"/>
      <c r="W94" s="27"/>
      <c r="X94" s="27"/>
      <c r="Y94" s="27"/>
    </row>
    <row r="95" spans="1:25" ht="19.5" customHeight="1">
      <c r="A95" s="10">
        <v>89</v>
      </c>
      <c r="B95" s="11" t="s">
        <v>209</v>
      </c>
      <c r="C95" s="11" t="s">
        <v>210</v>
      </c>
      <c r="D95" s="44">
        <v>25.599999999999998</v>
      </c>
      <c r="E95" s="30">
        <f t="shared" si="0"/>
        <v>1</v>
      </c>
      <c r="F95" s="30">
        <f t="shared" si="1"/>
        <v>1</v>
      </c>
      <c r="G95" s="30">
        <f t="shared" si="2"/>
        <v>1</v>
      </c>
      <c r="H95" s="44">
        <v>25.666666666666671</v>
      </c>
      <c r="I95" s="30">
        <f t="shared" si="3"/>
        <v>1</v>
      </c>
      <c r="J95" s="30">
        <f t="shared" si="4"/>
        <v>1</v>
      </c>
      <c r="K95" s="30">
        <f t="shared" si="5"/>
        <v>1</v>
      </c>
      <c r="L95" s="44">
        <v>13</v>
      </c>
      <c r="M95" s="30">
        <f t="shared" si="6"/>
        <v>1</v>
      </c>
      <c r="N95" s="30">
        <f t="shared" si="7"/>
        <v>1</v>
      </c>
      <c r="O95" s="30">
        <f t="shared" si="8"/>
        <v>1</v>
      </c>
      <c r="P95" s="30"/>
      <c r="Q95" s="31"/>
      <c r="R95" s="60">
        <v>63</v>
      </c>
      <c r="S95" s="62"/>
      <c r="T95" s="27"/>
      <c r="U95" s="27"/>
      <c r="V95" s="27"/>
      <c r="W95" s="27"/>
      <c r="X95" s="27"/>
      <c r="Y95" s="27"/>
    </row>
    <row r="96" spans="1:25" ht="19.5" customHeight="1">
      <c r="A96" s="10">
        <v>90</v>
      </c>
      <c r="B96" s="11" t="s">
        <v>211</v>
      </c>
      <c r="C96" s="11" t="s">
        <v>212</v>
      </c>
      <c r="D96" s="44">
        <v>27</v>
      </c>
      <c r="E96" s="30">
        <f t="shared" si="0"/>
        <v>1</v>
      </c>
      <c r="F96" s="30">
        <f t="shared" si="1"/>
        <v>1</v>
      </c>
      <c r="G96" s="30">
        <f t="shared" si="2"/>
        <v>1</v>
      </c>
      <c r="H96" s="44">
        <v>26.6</v>
      </c>
      <c r="I96" s="30">
        <f t="shared" si="3"/>
        <v>1</v>
      </c>
      <c r="J96" s="30">
        <f t="shared" si="4"/>
        <v>1</v>
      </c>
      <c r="K96" s="30">
        <f t="shared" si="5"/>
        <v>1</v>
      </c>
      <c r="L96" s="44">
        <v>12.2</v>
      </c>
      <c r="M96" s="30">
        <f t="shared" si="6"/>
        <v>1</v>
      </c>
      <c r="N96" s="30">
        <f t="shared" si="7"/>
        <v>1</v>
      </c>
      <c r="O96" s="30">
        <f t="shared" si="8"/>
        <v>0</v>
      </c>
      <c r="P96" s="30"/>
      <c r="Q96" s="31"/>
      <c r="R96" s="60">
        <v>65.333333333333329</v>
      </c>
      <c r="S96" s="62"/>
      <c r="T96" s="27"/>
      <c r="U96" s="27"/>
      <c r="V96" s="27"/>
      <c r="W96" s="27"/>
      <c r="X96" s="27"/>
      <c r="Y96" s="27"/>
    </row>
    <row r="97" spans="1:25" ht="19.5" customHeight="1">
      <c r="A97" s="10">
        <v>91</v>
      </c>
      <c r="B97" s="11" t="s">
        <v>213</v>
      </c>
      <c r="C97" s="11" t="s">
        <v>214</v>
      </c>
      <c r="D97" s="44">
        <v>23.6</v>
      </c>
      <c r="E97" s="30">
        <f t="shared" si="0"/>
        <v>1</v>
      </c>
      <c r="F97" s="30">
        <f t="shared" si="1"/>
        <v>1</v>
      </c>
      <c r="G97" s="30">
        <f t="shared" si="2"/>
        <v>0</v>
      </c>
      <c r="H97" s="44">
        <v>22</v>
      </c>
      <c r="I97" s="30">
        <f t="shared" si="3"/>
        <v>1</v>
      </c>
      <c r="J97" s="30">
        <f t="shared" si="4"/>
        <v>0</v>
      </c>
      <c r="K97" s="30">
        <f t="shared" si="5"/>
        <v>0</v>
      </c>
      <c r="L97" s="44">
        <v>13</v>
      </c>
      <c r="M97" s="30">
        <f t="shared" si="6"/>
        <v>1</v>
      </c>
      <c r="N97" s="30">
        <f t="shared" si="7"/>
        <v>1</v>
      </c>
      <c r="O97" s="30">
        <f t="shared" si="8"/>
        <v>1</v>
      </c>
      <c r="P97" s="30"/>
      <c r="Q97" s="31"/>
      <c r="R97" s="60">
        <v>58.333333333333336</v>
      </c>
      <c r="S97" s="62"/>
      <c r="T97" s="27"/>
      <c r="U97" s="27"/>
      <c r="V97" s="27"/>
      <c r="W97" s="27"/>
      <c r="X97" s="27"/>
      <c r="Y97" s="27"/>
    </row>
    <row r="98" spans="1:25" ht="19.5" customHeight="1">
      <c r="A98" s="10">
        <v>92</v>
      </c>
      <c r="B98" s="11" t="s">
        <v>215</v>
      </c>
      <c r="C98" s="11" t="s">
        <v>216</v>
      </c>
      <c r="D98" s="44">
        <v>26.4</v>
      </c>
      <c r="E98" s="30">
        <f t="shared" si="0"/>
        <v>1</v>
      </c>
      <c r="F98" s="30">
        <f t="shared" si="1"/>
        <v>1</v>
      </c>
      <c r="G98" s="30">
        <f t="shared" si="2"/>
        <v>1</v>
      </c>
      <c r="H98" s="44">
        <v>28.466666666666669</v>
      </c>
      <c r="I98" s="30">
        <f t="shared" si="3"/>
        <v>1</v>
      </c>
      <c r="J98" s="30">
        <f t="shared" si="4"/>
        <v>1</v>
      </c>
      <c r="K98" s="30">
        <f t="shared" si="5"/>
        <v>1</v>
      </c>
      <c r="L98" s="44">
        <v>11</v>
      </c>
      <c r="M98" s="30">
        <f t="shared" si="6"/>
        <v>1</v>
      </c>
      <c r="N98" s="30">
        <f t="shared" si="7"/>
        <v>0</v>
      </c>
      <c r="O98" s="30">
        <f t="shared" si="8"/>
        <v>0</v>
      </c>
      <c r="P98" s="30"/>
      <c r="Q98" s="31"/>
      <c r="R98" s="60">
        <v>65.333333333333329</v>
      </c>
      <c r="S98" s="62"/>
      <c r="T98" s="27"/>
      <c r="U98" s="27"/>
      <c r="V98" s="27"/>
      <c r="W98" s="27"/>
      <c r="X98" s="27"/>
      <c r="Y98" s="27"/>
    </row>
    <row r="99" spans="1:25" ht="19.5" customHeight="1">
      <c r="A99" s="10">
        <v>93</v>
      </c>
      <c r="B99" s="11" t="s">
        <v>217</v>
      </c>
      <c r="C99" s="11" t="s">
        <v>218</v>
      </c>
      <c r="D99" s="44">
        <v>28</v>
      </c>
      <c r="E99" s="30">
        <f t="shared" si="0"/>
        <v>1</v>
      </c>
      <c r="F99" s="30">
        <f t="shared" si="1"/>
        <v>1</v>
      </c>
      <c r="G99" s="30">
        <f t="shared" si="2"/>
        <v>1</v>
      </c>
      <c r="H99" s="44">
        <v>28.466666666666669</v>
      </c>
      <c r="I99" s="30">
        <f t="shared" si="3"/>
        <v>1</v>
      </c>
      <c r="J99" s="30">
        <f t="shared" si="4"/>
        <v>1</v>
      </c>
      <c r="K99" s="30">
        <f t="shared" si="5"/>
        <v>1</v>
      </c>
      <c r="L99" s="44">
        <v>14</v>
      </c>
      <c r="M99" s="30">
        <f t="shared" si="6"/>
        <v>1</v>
      </c>
      <c r="N99" s="30">
        <f t="shared" si="7"/>
        <v>1</v>
      </c>
      <c r="O99" s="30">
        <f t="shared" si="8"/>
        <v>1</v>
      </c>
      <c r="P99" s="30"/>
      <c r="Q99" s="31"/>
      <c r="R99" s="60">
        <v>70</v>
      </c>
      <c r="S99" s="62"/>
      <c r="T99" s="27"/>
      <c r="U99" s="27"/>
      <c r="V99" s="27"/>
      <c r="W99" s="27"/>
      <c r="X99" s="27"/>
      <c r="Y99" s="27"/>
    </row>
    <row r="100" spans="1:25" ht="26.25" customHeight="1">
      <c r="A100" s="10">
        <v>94</v>
      </c>
      <c r="B100" s="11" t="s">
        <v>219</v>
      </c>
      <c r="C100" s="11" t="s">
        <v>220</v>
      </c>
      <c r="D100" s="44">
        <v>25.599999999999998</v>
      </c>
      <c r="E100" s="30">
        <f t="shared" si="0"/>
        <v>1</v>
      </c>
      <c r="F100" s="30">
        <f t="shared" si="1"/>
        <v>1</v>
      </c>
      <c r="G100" s="30">
        <f t="shared" si="2"/>
        <v>1</v>
      </c>
      <c r="H100" s="44">
        <v>25.666666666666671</v>
      </c>
      <c r="I100" s="30">
        <f t="shared" si="3"/>
        <v>1</v>
      </c>
      <c r="J100" s="30">
        <f t="shared" si="4"/>
        <v>1</v>
      </c>
      <c r="K100" s="30">
        <f t="shared" si="5"/>
        <v>1</v>
      </c>
      <c r="L100" s="44">
        <v>13</v>
      </c>
      <c r="M100" s="30">
        <f t="shared" si="6"/>
        <v>1</v>
      </c>
      <c r="N100" s="30">
        <f t="shared" si="7"/>
        <v>1</v>
      </c>
      <c r="O100" s="30">
        <f t="shared" si="8"/>
        <v>1</v>
      </c>
      <c r="P100" s="13"/>
      <c r="Q100" s="31"/>
      <c r="R100" s="60">
        <v>63</v>
      </c>
      <c r="S100" s="62"/>
      <c r="T100" s="27"/>
      <c r="U100" s="27"/>
      <c r="V100" s="27"/>
      <c r="W100" s="27"/>
      <c r="X100" s="27"/>
      <c r="Y100" s="27"/>
    </row>
    <row r="101" spans="1:25" ht="26.25" customHeight="1">
      <c r="A101" s="10">
        <v>95</v>
      </c>
      <c r="B101" s="11" t="s">
        <v>221</v>
      </c>
      <c r="C101" s="11" t="s">
        <v>222</v>
      </c>
      <c r="D101" s="44">
        <v>25.599999999999998</v>
      </c>
      <c r="E101" s="30">
        <f t="shared" si="0"/>
        <v>1</v>
      </c>
      <c r="F101" s="30">
        <f t="shared" si="1"/>
        <v>1</v>
      </c>
      <c r="G101" s="30">
        <f t="shared" si="2"/>
        <v>1</v>
      </c>
      <c r="H101" s="44">
        <v>27.533333333333331</v>
      </c>
      <c r="I101" s="30">
        <f t="shared" si="3"/>
        <v>1</v>
      </c>
      <c r="J101" s="30">
        <f t="shared" si="4"/>
        <v>1</v>
      </c>
      <c r="K101" s="30">
        <f t="shared" si="5"/>
        <v>1</v>
      </c>
      <c r="L101" s="44">
        <v>11</v>
      </c>
      <c r="M101" s="30">
        <f t="shared" si="6"/>
        <v>1</v>
      </c>
      <c r="N101" s="30">
        <f t="shared" si="7"/>
        <v>0</v>
      </c>
      <c r="O101" s="30">
        <f t="shared" si="8"/>
        <v>0</v>
      </c>
      <c r="P101" s="13"/>
      <c r="Q101" s="31"/>
      <c r="R101" s="60">
        <v>63</v>
      </c>
      <c r="S101" s="62"/>
      <c r="T101" s="27"/>
      <c r="U101" s="27"/>
      <c r="V101" s="27"/>
      <c r="W101" s="27"/>
      <c r="X101" s="27"/>
      <c r="Y101" s="27"/>
    </row>
    <row r="102" spans="1:25" ht="26.25" customHeight="1">
      <c r="A102" s="10">
        <v>96</v>
      </c>
      <c r="B102" s="11" t="s">
        <v>223</v>
      </c>
      <c r="C102" s="11" t="s">
        <v>224</v>
      </c>
      <c r="D102" s="44">
        <v>27</v>
      </c>
      <c r="E102" s="30">
        <f t="shared" si="0"/>
        <v>1</v>
      </c>
      <c r="F102" s="30">
        <f t="shared" si="1"/>
        <v>1</v>
      </c>
      <c r="G102" s="30">
        <f t="shared" si="2"/>
        <v>1</v>
      </c>
      <c r="H102" s="44">
        <v>26.6</v>
      </c>
      <c r="I102" s="30">
        <f t="shared" si="3"/>
        <v>1</v>
      </c>
      <c r="J102" s="30">
        <f t="shared" si="4"/>
        <v>1</v>
      </c>
      <c r="K102" s="30">
        <f t="shared" si="5"/>
        <v>1</v>
      </c>
      <c r="L102" s="44">
        <v>12.2</v>
      </c>
      <c r="M102" s="30">
        <f t="shared" si="6"/>
        <v>1</v>
      </c>
      <c r="N102" s="30">
        <f t="shared" si="7"/>
        <v>1</v>
      </c>
      <c r="O102" s="30">
        <f t="shared" si="8"/>
        <v>0</v>
      </c>
      <c r="P102" s="13"/>
      <c r="Q102" s="31"/>
      <c r="R102" s="60">
        <v>65.333333333333329</v>
      </c>
      <c r="S102" s="62"/>
      <c r="T102" s="27"/>
      <c r="U102" s="27"/>
      <c r="V102" s="27"/>
      <c r="W102" s="27"/>
      <c r="X102" s="27"/>
      <c r="Y102" s="27"/>
    </row>
    <row r="103" spans="1:25" ht="26.25" customHeight="1">
      <c r="A103" s="10">
        <v>97</v>
      </c>
      <c r="B103" s="11" t="s">
        <v>225</v>
      </c>
      <c r="C103" s="11" t="s">
        <v>226</v>
      </c>
      <c r="D103" s="44">
        <v>26.4</v>
      </c>
      <c r="E103" s="30">
        <f t="shared" si="0"/>
        <v>1</v>
      </c>
      <c r="F103" s="30">
        <f t="shared" si="1"/>
        <v>1</v>
      </c>
      <c r="G103" s="30">
        <f t="shared" si="2"/>
        <v>1</v>
      </c>
      <c r="H103" s="44">
        <v>26.6</v>
      </c>
      <c r="I103" s="30">
        <f t="shared" si="3"/>
        <v>1</v>
      </c>
      <c r="J103" s="30">
        <f t="shared" si="4"/>
        <v>1</v>
      </c>
      <c r="K103" s="30">
        <f t="shared" si="5"/>
        <v>1</v>
      </c>
      <c r="L103" s="44">
        <v>13</v>
      </c>
      <c r="M103" s="30">
        <f t="shared" si="6"/>
        <v>1</v>
      </c>
      <c r="N103" s="30">
        <f t="shared" si="7"/>
        <v>1</v>
      </c>
      <c r="O103" s="30">
        <f t="shared" si="8"/>
        <v>1</v>
      </c>
      <c r="P103" s="13"/>
      <c r="Q103" s="31"/>
      <c r="R103" s="60">
        <v>65.333333333333329</v>
      </c>
      <c r="S103" s="62"/>
      <c r="T103" s="27"/>
      <c r="U103" s="27"/>
      <c r="V103" s="27"/>
      <c r="W103" s="27"/>
      <c r="X103" s="27"/>
      <c r="Y103" s="27"/>
    </row>
    <row r="104" spans="1:25" ht="26.25" customHeight="1">
      <c r="A104" s="10">
        <v>98</v>
      </c>
      <c r="B104" s="11" t="s">
        <v>227</v>
      </c>
      <c r="C104" s="11" t="s">
        <v>228</v>
      </c>
      <c r="D104" s="44">
        <v>27</v>
      </c>
      <c r="E104" s="30">
        <f t="shared" si="0"/>
        <v>1</v>
      </c>
      <c r="F104" s="30">
        <f t="shared" si="1"/>
        <v>1</v>
      </c>
      <c r="G104" s="30">
        <f t="shared" si="2"/>
        <v>1</v>
      </c>
      <c r="H104" s="44">
        <v>25</v>
      </c>
      <c r="I104" s="30">
        <f t="shared" si="3"/>
        <v>1</v>
      </c>
      <c r="J104" s="30">
        <f t="shared" si="4"/>
        <v>1</v>
      </c>
      <c r="K104" s="30">
        <f t="shared" si="5"/>
        <v>0</v>
      </c>
      <c r="L104" s="44">
        <v>14</v>
      </c>
      <c r="M104" s="30">
        <f t="shared" si="6"/>
        <v>1</v>
      </c>
      <c r="N104" s="30">
        <f t="shared" si="7"/>
        <v>1</v>
      </c>
      <c r="O104" s="30">
        <f t="shared" si="8"/>
        <v>1</v>
      </c>
      <c r="P104" s="13"/>
      <c r="Q104" s="31"/>
      <c r="R104" s="60">
        <v>65.333333333333329</v>
      </c>
      <c r="S104" s="62"/>
      <c r="T104" s="27"/>
      <c r="U104" s="27"/>
      <c r="V104" s="27"/>
      <c r="W104" s="27"/>
      <c r="X104" s="27"/>
      <c r="Y104" s="27"/>
    </row>
    <row r="105" spans="1:25" ht="26.25" customHeight="1">
      <c r="A105" s="10">
        <v>99</v>
      </c>
      <c r="B105" s="11" t="s">
        <v>229</v>
      </c>
      <c r="C105" s="11" t="s">
        <v>230</v>
      </c>
      <c r="D105" s="44">
        <v>27</v>
      </c>
      <c r="E105" s="30">
        <f t="shared" si="0"/>
        <v>1</v>
      </c>
      <c r="F105" s="30">
        <f t="shared" si="1"/>
        <v>1</v>
      </c>
      <c r="G105" s="30">
        <f t="shared" si="2"/>
        <v>1</v>
      </c>
      <c r="H105" s="44">
        <v>23</v>
      </c>
      <c r="I105" s="30">
        <f t="shared" si="3"/>
        <v>1</v>
      </c>
      <c r="J105" s="30">
        <f t="shared" si="4"/>
        <v>1</v>
      </c>
      <c r="K105" s="30">
        <f t="shared" si="5"/>
        <v>0</v>
      </c>
      <c r="L105" s="44">
        <v>14</v>
      </c>
      <c r="M105" s="30">
        <f t="shared" si="6"/>
        <v>1</v>
      </c>
      <c r="N105" s="30">
        <f t="shared" si="7"/>
        <v>1</v>
      </c>
      <c r="O105" s="30">
        <f t="shared" si="8"/>
        <v>1</v>
      </c>
      <c r="P105" s="13"/>
      <c r="Q105" s="31"/>
      <c r="R105" s="60">
        <v>63</v>
      </c>
      <c r="S105" s="62"/>
      <c r="T105" s="27"/>
      <c r="U105" s="27"/>
      <c r="V105" s="27"/>
      <c r="W105" s="27"/>
      <c r="X105" s="27"/>
      <c r="Y105" s="27"/>
    </row>
    <row r="106" spans="1:25" ht="26.25" customHeight="1">
      <c r="A106" s="10">
        <v>100</v>
      </c>
      <c r="B106" s="11" t="s">
        <v>231</v>
      </c>
      <c r="C106" s="11" t="s">
        <v>232</v>
      </c>
      <c r="D106" s="44">
        <v>25</v>
      </c>
      <c r="E106" s="30">
        <f t="shared" si="0"/>
        <v>1</v>
      </c>
      <c r="F106" s="30">
        <f t="shared" si="1"/>
        <v>1</v>
      </c>
      <c r="G106" s="30">
        <f t="shared" si="2"/>
        <v>0</v>
      </c>
      <c r="H106" s="44">
        <v>25</v>
      </c>
      <c r="I106" s="30">
        <f t="shared" si="3"/>
        <v>1</v>
      </c>
      <c r="J106" s="30">
        <f t="shared" si="4"/>
        <v>1</v>
      </c>
      <c r="K106" s="30">
        <f t="shared" si="5"/>
        <v>0</v>
      </c>
      <c r="L106" s="44">
        <v>11.2</v>
      </c>
      <c r="M106" s="30">
        <f t="shared" si="6"/>
        <v>1</v>
      </c>
      <c r="N106" s="30">
        <f t="shared" si="7"/>
        <v>1</v>
      </c>
      <c r="O106" s="30">
        <f t="shared" si="8"/>
        <v>0</v>
      </c>
      <c r="P106" s="32"/>
      <c r="Q106" s="31"/>
      <c r="R106" s="60">
        <v>60.666666666666671</v>
      </c>
      <c r="S106" s="62"/>
      <c r="T106" s="27"/>
      <c r="U106" s="27"/>
      <c r="V106" s="27"/>
      <c r="W106" s="27"/>
      <c r="X106" s="27"/>
      <c r="Y106" s="27"/>
    </row>
    <row r="107" spans="1:25" ht="26.25" customHeight="1">
      <c r="A107" s="10">
        <v>101</v>
      </c>
      <c r="B107" s="11" t="s">
        <v>233</v>
      </c>
      <c r="C107" s="11" t="s">
        <v>234</v>
      </c>
      <c r="D107" s="44">
        <v>28</v>
      </c>
      <c r="E107" s="30">
        <f t="shared" si="0"/>
        <v>1</v>
      </c>
      <c r="F107" s="30">
        <f t="shared" si="1"/>
        <v>1</v>
      </c>
      <c r="G107" s="30">
        <f t="shared" si="2"/>
        <v>1</v>
      </c>
      <c r="H107" s="44">
        <v>28</v>
      </c>
      <c r="I107" s="30">
        <f t="shared" si="3"/>
        <v>1</v>
      </c>
      <c r="J107" s="30">
        <f t="shared" si="4"/>
        <v>1</v>
      </c>
      <c r="K107" s="30">
        <f t="shared" si="5"/>
        <v>1</v>
      </c>
      <c r="L107" s="44">
        <v>14</v>
      </c>
      <c r="M107" s="30">
        <f t="shared" si="6"/>
        <v>1</v>
      </c>
      <c r="N107" s="30">
        <f t="shared" si="7"/>
        <v>1</v>
      </c>
      <c r="O107" s="30">
        <f t="shared" si="8"/>
        <v>1</v>
      </c>
      <c r="P107" s="13"/>
      <c r="Q107" s="31"/>
      <c r="R107" s="60">
        <v>70</v>
      </c>
      <c r="S107" s="62"/>
      <c r="T107" s="27"/>
      <c r="U107" s="27"/>
      <c r="V107" s="27"/>
      <c r="W107" s="27"/>
      <c r="X107" s="27"/>
      <c r="Y107" s="27"/>
    </row>
    <row r="108" spans="1:25" ht="18" customHeight="1">
      <c r="A108" s="10">
        <v>102</v>
      </c>
      <c r="B108" s="11" t="s">
        <v>235</v>
      </c>
      <c r="C108" s="11" t="s">
        <v>236</v>
      </c>
      <c r="D108" s="44">
        <v>25</v>
      </c>
      <c r="E108" s="30">
        <f t="shared" si="0"/>
        <v>1</v>
      </c>
      <c r="F108" s="30">
        <f t="shared" si="1"/>
        <v>1</v>
      </c>
      <c r="G108" s="30">
        <f t="shared" si="2"/>
        <v>0</v>
      </c>
      <c r="H108" s="44">
        <v>25</v>
      </c>
      <c r="I108" s="30">
        <f t="shared" si="3"/>
        <v>1</v>
      </c>
      <c r="J108" s="30">
        <f t="shared" si="4"/>
        <v>1</v>
      </c>
      <c r="K108" s="30">
        <f t="shared" si="5"/>
        <v>0</v>
      </c>
      <c r="L108" s="44">
        <v>14</v>
      </c>
      <c r="M108" s="30">
        <f t="shared" si="6"/>
        <v>1</v>
      </c>
      <c r="N108" s="30">
        <f t="shared" si="7"/>
        <v>1</v>
      </c>
      <c r="O108" s="30">
        <f t="shared" si="8"/>
        <v>1</v>
      </c>
      <c r="P108" s="13"/>
      <c r="Q108" s="31"/>
      <c r="R108" s="60">
        <v>63</v>
      </c>
      <c r="S108" s="62"/>
      <c r="T108" s="27"/>
      <c r="U108" s="27"/>
      <c r="V108" s="27"/>
      <c r="W108" s="27"/>
      <c r="X108" s="27"/>
      <c r="Y108" s="27"/>
    </row>
    <row r="109" spans="1:25" ht="18" customHeight="1">
      <c r="A109" s="10">
        <v>103</v>
      </c>
      <c r="B109" s="11" t="s">
        <v>237</v>
      </c>
      <c r="C109" s="11" t="s">
        <v>238</v>
      </c>
      <c r="D109" s="44">
        <v>25.599999999999998</v>
      </c>
      <c r="E109" s="30">
        <f t="shared" si="0"/>
        <v>1</v>
      </c>
      <c r="F109" s="30">
        <f t="shared" si="1"/>
        <v>1</v>
      </c>
      <c r="G109" s="30">
        <f t="shared" si="2"/>
        <v>1</v>
      </c>
      <c r="H109" s="44">
        <v>25.666666666666671</v>
      </c>
      <c r="I109" s="30">
        <f t="shared" si="3"/>
        <v>1</v>
      </c>
      <c r="J109" s="30">
        <f t="shared" si="4"/>
        <v>1</v>
      </c>
      <c r="K109" s="30">
        <f t="shared" si="5"/>
        <v>1</v>
      </c>
      <c r="L109" s="44">
        <v>13</v>
      </c>
      <c r="M109" s="30">
        <f t="shared" si="6"/>
        <v>1</v>
      </c>
      <c r="N109" s="30">
        <f t="shared" si="7"/>
        <v>1</v>
      </c>
      <c r="O109" s="30">
        <f t="shared" si="8"/>
        <v>1</v>
      </c>
      <c r="P109" s="13"/>
      <c r="Q109" s="31"/>
      <c r="R109" s="60">
        <v>63</v>
      </c>
      <c r="S109" s="62"/>
      <c r="T109" s="27"/>
      <c r="U109" s="27"/>
      <c r="V109" s="27"/>
      <c r="W109" s="27"/>
      <c r="X109" s="27"/>
      <c r="Y109" s="27"/>
    </row>
    <row r="110" spans="1:25" ht="18" customHeight="1">
      <c r="A110" s="10">
        <v>104</v>
      </c>
      <c r="B110" s="11" t="s">
        <v>239</v>
      </c>
      <c r="C110" s="11" t="s">
        <v>240</v>
      </c>
      <c r="D110" s="44">
        <v>25.599999999999998</v>
      </c>
      <c r="E110" s="30">
        <f t="shared" si="0"/>
        <v>1</v>
      </c>
      <c r="F110" s="30">
        <f t="shared" si="1"/>
        <v>1</v>
      </c>
      <c r="G110" s="30">
        <f t="shared" si="2"/>
        <v>1</v>
      </c>
      <c r="H110" s="44">
        <v>27</v>
      </c>
      <c r="I110" s="30">
        <f t="shared" si="3"/>
        <v>1</v>
      </c>
      <c r="J110" s="30">
        <f t="shared" si="4"/>
        <v>1</v>
      </c>
      <c r="K110" s="30">
        <f t="shared" si="5"/>
        <v>1</v>
      </c>
      <c r="L110" s="44">
        <v>11.799999999999999</v>
      </c>
      <c r="M110" s="30">
        <f t="shared" si="6"/>
        <v>1</v>
      </c>
      <c r="N110" s="30">
        <f t="shared" si="7"/>
        <v>1</v>
      </c>
      <c r="O110" s="30">
        <f t="shared" si="8"/>
        <v>0</v>
      </c>
      <c r="P110" s="13"/>
      <c r="Q110" s="31"/>
      <c r="R110" s="60">
        <v>63</v>
      </c>
      <c r="S110" s="62"/>
      <c r="T110" s="27"/>
      <c r="U110" s="27"/>
      <c r="V110" s="27"/>
      <c r="W110" s="27"/>
      <c r="X110" s="27"/>
      <c r="Y110" s="27"/>
    </row>
    <row r="111" spans="1:25" ht="18" customHeight="1">
      <c r="A111" s="10">
        <v>105</v>
      </c>
      <c r="B111" s="11" t="s">
        <v>241</v>
      </c>
      <c r="C111" s="11" t="s">
        <v>242</v>
      </c>
      <c r="D111" s="44">
        <v>23.6</v>
      </c>
      <c r="E111" s="30">
        <f t="shared" si="0"/>
        <v>1</v>
      </c>
      <c r="F111" s="30">
        <f t="shared" si="1"/>
        <v>1</v>
      </c>
      <c r="G111" s="30">
        <f t="shared" si="2"/>
        <v>0</v>
      </c>
      <c r="H111" s="44">
        <v>24.733333333333334</v>
      </c>
      <c r="I111" s="30">
        <f t="shared" si="3"/>
        <v>1</v>
      </c>
      <c r="J111" s="30">
        <f t="shared" si="4"/>
        <v>1</v>
      </c>
      <c r="K111" s="30">
        <f t="shared" si="5"/>
        <v>0</v>
      </c>
      <c r="L111" s="44">
        <v>10.8</v>
      </c>
      <c r="M111" s="30">
        <f t="shared" si="6"/>
        <v>1</v>
      </c>
      <c r="N111" s="30">
        <f t="shared" si="7"/>
        <v>0</v>
      </c>
      <c r="O111" s="30">
        <f t="shared" si="8"/>
        <v>0</v>
      </c>
      <c r="P111" s="13"/>
      <c r="Q111" s="31"/>
      <c r="R111" s="60">
        <v>58.333333333333336</v>
      </c>
      <c r="S111" s="62"/>
      <c r="T111" s="27"/>
      <c r="U111" s="27"/>
      <c r="V111" s="27"/>
      <c r="W111" s="27"/>
      <c r="X111" s="27"/>
      <c r="Y111" s="27"/>
    </row>
    <row r="112" spans="1:25" ht="18" customHeight="1">
      <c r="A112" s="10">
        <v>106</v>
      </c>
      <c r="B112" s="11" t="s">
        <v>243</v>
      </c>
      <c r="C112" s="11" t="s">
        <v>244</v>
      </c>
      <c r="D112" s="44">
        <v>24.4</v>
      </c>
      <c r="E112" s="30">
        <f t="shared" si="0"/>
        <v>1</v>
      </c>
      <c r="F112" s="30">
        <f t="shared" si="1"/>
        <v>1</v>
      </c>
      <c r="G112" s="30">
        <f t="shared" si="2"/>
        <v>0</v>
      </c>
      <c r="H112" s="44">
        <v>27</v>
      </c>
      <c r="I112" s="30">
        <f t="shared" si="3"/>
        <v>1</v>
      </c>
      <c r="J112" s="30">
        <f t="shared" si="4"/>
        <v>1</v>
      </c>
      <c r="K112" s="30">
        <f t="shared" si="5"/>
        <v>1</v>
      </c>
      <c r="L112" s="44">
        <v>10</v>
      </c>
      <c r="M112" s="30">
        <f t="shared" si="6"/>
        <v>1</v>
      </c>
      <c r="N112" s="30">
        <f t="shared" si="7"/>
        <v>0</v>
      </c>
      <c r="O112" s="30">
        <f t="shared" si="8"/>
        <v>0</v>
      </c>
      <c r="P112" s="13"/>
      <c r="Q112" s="31"/>
      <c r="R112" s="60">
        <v>60.666666666666671</v>
      </c>
      <c r="S112" s="62"/>
      <c r="T112" s="27"/>
      <c r="U112" s="27"/>
      <c r="V112" s="27"/>
      <c r="W112" s="27"/>
      <c r="X112" s="27"/>
      <c r="Y112" s="27"/>
    </row>
    <row r="113" spans="1:25" ht="18" customHeight="1">
      <c r="A113" s="10">
        <v>107</v>
      </c>
      <c r="B113" s="11" t="s">
        <v>245</v>
      </c>
      <c r="C113" s="11" t="s">
        <v>246</v>
      </c>
      <c r="D113" s="44">
        <v>25</v>
      </c>
      <c r="E113" s="30">
        <f t="shared" si="0"/>
        <v>1</v>
      </c>
      <c r="F113" s="30">
        <f t="shared" si="1"/>
        <v>1</v>
      </c>
      <c r="G113" s="30">
        <f t="shared" si="2"/>
        <v>0</v>
      </c>
      <c r="H113" s="44">
        <v>27</v>
      </c>
      <c r="I113" s="30">
        <f t="shared" si="3"/>
        <v>1</v>
      </c>
      <c r="J113" s="30">
        <f t="shared" si="4"/>
        <v>1</v>
      </c>
      <c r="K113" s="30">
        <f t="shared" si="5"/>
        <v>1</v>
      </c>
      <c r="L113" s="44">
        <v>11.799999999999999</v>
      </c>
      <c r="M113" s="30">
        <f t="shared" si="6"/>
        <v>1</v>
      </c>
      <c r="N113" s="30">
        <f t="shared" si="7"/>
        <v>1</v>
      </c>
      <c r="O113" s="30">
        <f t="shared" si="8"/>
        <v>0</v>
      </c>
      <c r="P113" s="13"/>
      <c r="Q113" s="31"/>
      <c r="R113" s="60">
        <v>63</v>
      </c>
      <c r="S113" s="62"/>
      <c r="T113" s="27"/>
      <c r="U113" s="27"/>
      <c r="V113" s="27"/>
      <c r="W113" s="27"/>
      <c r="X113" s="27"/>
      <c r="Y113" s="27"/>
    </row>
    <row r="114" spans="1:25" ht="18" customHeight="1">
      <c r="A114" s="10">
        <v>108</v>
      </c>
      <c r="B114" s="11" t="s">
        <v>247</v>
      </c>
      <c r="C114" s="11" t="s">
        <v>248</v>
      </c>
      <c r="D114" s="44">
        <v>25.599999999999998</v>
      </c>
      <c r="E114" s="30">
        <f t="shared" si="0"/>
        <v>1</v>
      </c>
      <c r="F114" s="30">
        <f t="shared" si="1"/>
        <v>1</v>
      </c>
      <c r="G114" s="30">
        <f t="shared" si="2"/>
        <v>1</v>
      </c>
      <c r="H114" s="44">
        <v>27</v>
      </c>
      <c r="I114" s="30">
        <f t="shared" si="3"/>
        <v>1</v>
      </c>
      <c r="J114" s="30">
        <f t="shared" si="4"/>
        <v>1</v>
      </c>
      <c r="K114" s="30">
        <f t="shared" si="5"/>
        <v>1</v>
      </c>
      <c r="L114" s="44">
        <v>11.799999999999999</v>
      </c>
      <c r="M114" s="30">
        <f t="shared" si="6"/>
        <v>1</v>
      </c>
      <c r="N114" s="30">
        <f t="shared" si="7"/>
        <v>1</v>
      </c>
      <c r="O114" s="30">
        <f t="shared" si="8"/>
        <v>0</v>
      </c>
      <c r="P114" s="13"/>
      <c r="Q114" s="31"/>
      <c r="R114" s="60">
        <v>63</v>
      </c>
      <c r="S114" s="62"/>
      <c r="T114" s="27"/>
      <c r="U114" s="27"/>
      <c r="V114" s="27"/>
      <c r="W114" s="27"/>
      <c r="X114" s="27"/>
      <c r="Y114" s="27"/>
    </row>
    <row r="115" spans="1:25" ht="18" customHeight="1">
      <c r="A115" s="10">
        <v>109</v>
      </c>
      <c r="B115" s="11" t="s">
        <v>249</v>
      </c>
      <c r="C115" s="11" t="s">
        <v>250</v>
      </c>
      <c r="D115" s="44">
        <v>25</v>
      </c>
      <c r="E115" s="30">
        <f t="shared" si="0"/>
        <v>1</v>
      </c>
      <c r="F115" s="30">
        <f t="shared" si="1"/>
        <v>1</v>
      </c>
      <c r="G115" s="30">
        <f t="shared" si="2"/>
        <v>0</v>
      </c>
      <c r="H115" s="44">
        <v>25</v>
      </c>
      <c r="I115" s="30">
        <f t="shared" si="3"/>
        <v>1</v>
      </c>
      <c r="J115" s="30">
        <f t="shared" si="4"/>
        <v>1</v>
      </c>
      <c r="K115" s="30">
        <f t="shared" si="5"/>
        <v>0</v>
      </c>
      <c r="L115" s="44">
        <v>14</v>
      </c>
      <c r="M115" s="30">
        <f t="shared" si="6"/>
        <v>1</v>
      </c>
      <c r="N115" s="30">
        <f t="shared" si="7"/>
        <v>1</v>
      </c>
      <c r="O115" s="30">
        <f t="shared" si="8"/>
        <v>1</v>
      </c>
      <c r="P115" s="13"/>
      <c r="Q115" s="31"/>
      <c r="R115" s="60">
        <v>63</v>
      </c>
      <c r="S115" s="62"/>
      <c r="T115" s="27"/>
      <c r="U115" s="27"/>
      <c r="V115" s="27"/>
      <c r="W115" s="27"/>
      <c r="X115" s="27"/>
      <c r="Y115" s="27"/>
    </row>
    <row r="116" spans="1:25" ht="18" customHeight="1">
      <c r="A116" s="10">
        <v>110</v>
      </c>
      <c r="B116" s="11" t="s">
        <v>251</v>
      </c>
      <c r="C116" s="11" t="s">
        <v>252</v>
      </c>
      <c r="D116" s="44">
        <v>28</v>
      </c>
      <c r="E116" s="30">
        <f t="shared" si="0"/>
        <v>1</v>
      </c>
      <c r="F116" s="30">
        <f t="shared" si="1"/>
        <v>1</v>
      </c>
      <c r="G116" s="30">
        <f t="shared" si="2"/>
        <v>1</v>
      </c>
      <c r="H116" s="44">
        <v>22</v>
      </c>
      <c r="I116" s="30">
        <f t="shared" si="3"/>
        <v>1</v>
      </c>
      <c r="J116" s="30">
        <f t="shared" si="4"/>
        <v>0</v>
      </c>
      <c r="K116" s="30">
        <f t="shared" si="5"/>
        <v>0</v>
      </c>
      <c r="L116" s="44">
        <v>14</v>
      </c>
      <c r="M116" s="30">
        <f t="shared" si="6"/>
        <v>1</v>
      </c>
      <c r="N116" s="30">
        <f t="shared" si="7"/>
        <v>1</v>
      </c>
      <c r="O116" s="30">
        <f t="shared" si="8"/>
        <v>1</v>
      </c>
      <c r="P116" s="13"/>
      <c r="Q116" s="31"/>
      <c r="R116" s="60">
        <v>63</v>
      </c>
      <c r="S116" s="62"/>
      <c r="T116" s="27"/>
      <c r="U116" s="27"/>
      <c r="V116" s="27"/>
      <c r="W116" s="27"/>
      <c r="X116" s="27"/>
      <c r="Y116" s="27"/>
    </row>
    <row r="117" spans="1:25" ht="18" customHeight="1">
      <c r="A117" s="10">
        <v>111</v>
      </c>
      <c r="B117" s="11" t="s">
        <v>253</v>
      </c>
      <c r="C117" s="11" t="s">
        <v>254</v>
      </c>
      <c r="D117" s="44">
        <v>28</v>
      </c>
      <c r="E117" s="30">
        <f t="shared" si="0"/>
        <v>1</v>
      </c>
      <c r="F117" s="30">
        <f t="shared" si="1"/>
        <v>1</v>
      </c>
      <c r="G117" s="30">
        <f t="shared" si="2"/>
        <v>1</v>
      </c>
      <c r="H117" s="44">
        <v>28</v>
      </c>
      <c r="I117" s="30">
        <f t="shared" si="3"/>
        <v>1</v>
      </c>
      <c r="J117" s="30">
        <f t="shared" si="4"/>
        <v>1</v>
      </c>
      <c r="K117" s="30">
        <f t="shared" si="5"/>
        <v>1</v>
      </c>
      <c r="L117" s="44">
        <v>12.8</v>
      </c>
      <c r="M117" s="30">
        <f t="shared" si="6"/>
        <v>1</v>
      </c>
      <c r="N117" s="30">
        <f t="shared" si="7"/>
        <v>1</v>
      </c>
      <c r="O117" s="30">
        <f t="shared" si="8"/>
        <v>1</v>
      </c>
      <c r="P117" s="13"/>
      <c r="Q117" s="31"/>
      <c r="R117" s="60">
        <v>67.666666666666671</v>
      </c>
      <c r="S117" s="62"/>
      <c r="T117" s="27"/>
      <c r="U117" s="27"/>
      <c r="V117" s="27"/>
      <c r="W117" s="27"/>
      <c r="X117" s="27"/>
      <c r="Y117" s="27"/>
    </row>
    <row r="118" spans="1:25" ht="15.7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62"/>
      <c r="S118" s="62"/>
      <c r="T118" s="27"/>
      <c r="U118" s="27"/>
      <c r="V118" s="27"/>
      <c r="W118" s="27"/>
      <c r="X118" s="27"/>
      <c r="Y118" s="27"/>
    </row>
    <row r="119" spans="1:25" ht="15.7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62"/>
      <c r="S119" s="62"/>
      <c r="T119" s="27"/>
      <c r="U119" s="27"/>
      <c r="V119" s="27"/>
      <c r="W119" s="27"/>
      <c r="X119" s="27"/>
      <c r="Y119" s="27"/>
    </row>
    <row r="120" spans="1:25" ht="15.7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62"/>
      <c r="S120" s="62"/>
      <c r="T120" s="27"/>
      <c r="U120" s="27"/>
      <c r="V120" s="27"/>
      <c r="W120" s="27"/>
      <c r="X120" s="27"/>
      <c r="Y120" s="27"/>
    </row>
    <row r="121" spans="1:25" ht="15.7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62"/>
      <c r="S121" s="62"/>
      <c r="T121" s="27"/>
      <c r="U121" s="27"/>
      <c r="V121" s="27"/>
      <c r="W121" s="27"/>
      <c r="X121" s="27"/>
      <c r="Y121" s="27"/>
    </row>
    <row r="122" spans="1:25" ht="15.7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62"/>
      <c r="S122" s="62"/>
      <c r="T122" s="27"/>
      <c r="U122" s="27"/>
      <c r="V122" s="27"/>
      <c r="W122" s="27"/>
      <c r="X122" s="27"/>
      <c r="Y122" s="27"/>
    </row>
    <row r="123" spans="1:25" ht="15.7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62"/>
      <c r="S123" s="62"/>
      <c r="T123" s="27"/>
      <c r="U123" s="27"/>
      <c r="V123" s="27"/>
      <c r="W123" s="27"/>
      <c r="X123" s="27"/>
      <c r="Y123" s="27"/>
    </row>
    <row r="124" spans="1:25" ht="15.7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62"/>
      <c r="S124" s="62"/>
      <c r="T124" s="27"/>
      <c r="U124" s="27"/>
      <c r="V124" s="27"/>
      <c r="W124" s="27"/>
      <c r="X124" s="27"/>
      <c r="Y124" s="27"/>
    </row>
    <row r="125" spans="1:25" ht="15.7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62"/>
      <c r="S125" s="62"/>
      <c r="T125" s="27"/>
      <c r="U125" s="27"/>
      <c r="V125" s="27"/>
      <c r="W125" s="27"/>
      <c r="X125" s="27"/>
      <c r="Y125" s="27"/>
    </row>
    <row r="126" spans="1:25" ht="15.7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62"/>
      <c r="S126" s="62"/>
      <c r="T126" s="27"/>
      <c r="U126" s="27"/>
      <c r="V126" s="27"/>
      <c r="W126" s="27"/>
      <c r="X126" s="27"/>
      <c r="Y126" s="27"/>
    </row>
    <row r="127" spans="1:25" ht="15.7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62"/>
      <c r="S127" s="62"/>
      <c r="T127" s="27"/>
      <c r="U127" s="27"/>
      <c r="V127" s="27"/>
      <c r="W127" s="27"/>
      <c r="X127" s="27"/>
      <c r="Y127" s="27"/>
    </row>
    <row r="128" spans="1:25" ht="15.7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62"/>
      <c r="S128" s="62"/>
      <c r="T128" s="27"/>
      <c r="U128" s="27"/>
      <c r="V128" s="27"/>
      <c r="W128" s="27"/>
      <c r="X128" s="27"/>
      <c r="Y128" s="27"/>
    </row>
    <row r="129" spans="1:25" ht="15.7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62"/>
      <c r="S129" s="62"/>
      <c r="T129" s="27"/>
      <c r="U129" s="27"/>
      <c r="V129" s="27"/>
      <c r="W129" s="27"/>
      <c r="X129" s="27"/>
      <c r="Y129" s="27"/>
    </row>
    <row r="130" spans="1:25" ht="15.7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62"/>
      <c r="S130" s="62"/>
      <c r="T130" s="27"/>
      <c r="U130" s="27"/>
      <c r="V130" s="27"/>
      <c r="W130" s="27"/>
      <c r="X130" s="27"/>
      <c r="Y130" s="27"/>
    </row>
    <row r="131" spans="1:25" ht="15.7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62"/>
      <c r="S131" s="62"/>
      <c r="T131" s="27"/>
      <c r="U131" s="27"/>
      <c r="V131" s="27"/>
      <c r="W131" s="27"/>
      <c r="X131" s="27"/>
      <c r="Y131" s="27"/>
    </row>
    <row r="132" spans="1:25" ht="15.7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62"/>
      <c r="S132" s="62"/>
      <c r="T132" s="27"/>
      <c r="U132" s="27"/>
      <c r="V132" s="27"/>
      <c r="W132" s="27"/>
      <c r="X132" s="27"/>
      <c r="Y132" s="27"/>
    </row>
    <row r="133" spans="1:25" ht="15.7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62"/>
      <c r="S133" s="62"/>
      <c r="T133" s="27"/>
      <c r="U133" s="27"/>
      <c r="V133" s="27"/>
      <c r="W133" s="27"/>
      <c r="X133" s="27"/>
      <c r="Y133" s="27"/>
    </row>
    <row r="134" spans="1:25" ht="15.7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62"/>
      <c r="S134" s="62"/>
      <c r="T134" s="27"/>
      <c r="U134" s="27"/>
      <c r="V134" s="27"/>
      <c r="W134" s="27"/>
      <c r="X134" s="27"/>
      <c r="Y134" s="27"/>
    </row>
    <row r="135" spans="1:25" ht="15.7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62"/>
      <c r="S135" s="62"/>
      <c r="T135" s="27"/>
      <c r="U135" s="27"/>
      <c r="V135" s="27"/>
      <c r="W135" s="27"/>
      <c r="X135" s="27"/>
      <c r="Y135" s="27"/>
    </row>
    <row r="136" spans="1:25" ht="15.7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62"/>
      <c r="S136" s="62"/>
      <c r="T136" s="27"/>
      <c r="U136" s="27"/>
      <c r="V136" s="27"/>
      <c r="W136" s="27"/>
      <c r="X136" s="27"/>
      <c r="Y136" s="27"/>
    </row>
    <row r="137" spans="1:25" ht="15.7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62"/>
      <c r="S137" s="62"/>
      <c r="T137" s="27"/>
      <c r="U137" s="27"/>
      <c r="V137" s="27"/>
      <c r="W137" s="27"/>
      <c r="X137" s="27"/>
      <c r="Y137" s="27"/>
    </row>
    <row r="138" spans="1:25" ht="15.7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62"/>
      <c r="S138" s="62"/>
      <c r="T138" s="27"/>
      <c r="U138" s="27"/>
      <c r="V138" s="27"/>
      <c r="W138" s="27"/>
      <c r="X138" s="27"/>
      <c r="Y138" s="27"/>
    </row>
    <row r="139" spans="1:25" ht="15.7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62"/>
      <c r="S139" s="62"/>
      <c r="T139" s="27"/>
      <c r="U139" s="27"/>
      <c r="V139" s="27"/>
      <c r="W139" s="27"/>
      <c r="X139" s="27"/>
      <c r="Y139" s="27"/>
    </row>
    <row r="140" spans="1:25" ht="15.7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62"/>
      <c r="S140" s="62"/>
      <c r="T140" s="27"/>
      <c r="U140" s="27"/>
      <c r="V140" s="27"/>
      <c r="W140" s="27"/>
      <c r="X140" s="27"/>
      <c r="Y140" s="27"/>
    </row>
    <row r="141" spans="1:25" ht="15.7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62"/>
      <c r="S141" s="62"/>
      <c r="T141" s="27"/>
      <c r="U141" s="27"/>
      <c r="V141" s="27"/>
      <c r="W141" s="27"/>
      <c r="X141" s="27"/>
      <c r="Y141" s="27"/>
    </row>
    <row r="142" spans="1:25" ht="15.7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62"/>
      <c r="S142" s="62"/>
      <c r="T142" s="27"/>
      <c r="U142" s="27"/>
      <c r="V142" s="27"/>
      <c r="W142" s="27"/>
      <c r="X142" s="27"/>
      <c r="Y142" s="27"/>
    </row>
    <row r="143" spans="1:25" ht="15.7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62"/>
      <c r="S143" s="62"/>
      <c r="T143" s="27"/>
      <c r="U143" s="27"/>
      <c r="V143" s="27"/>
      <c r="W143" s="27"/>
      <c r="X143" s="27"/>
      <c r="Y143" s="27"/>
    </row>
    <row r="144" spans="1:25" ht="15.7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62"/>
      <c r="S144" s="62"/>
      <c r="T144" s="27"/>
      <c r="U144" s="27"/>
      <c r="V144" s="27"/>
      <c r="W144" s="27"/>
      <c r="X144" s="27"/>
      <c r="Y144" s="27"/>
    </row>
    <row r="145" spans="1:25" ht="15.7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62"/>
      <c r="S145" s="62"/>
      <c r="T145" s="27"/>
      <c r="U145" s="27"/>
      <c r="V145" s="27"/>
      <c r="W145" s="27"/>
      <c r="X145" s="27"/>
      <c r="Y145" s="27"/>
    </row>
    <row r="146" spans="1:25" ht="15.7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62"/>
      <c r="S146" s="62"/>
      <c r="T146" s="27"/>
      <c r="U146" s="27"/>
      <c r="V146" s="27"/>
      <c r="W146" s="27"/>
      <c r="X146" s="27"/>
      <c r="Y146" s="27"/>
    </row>
    <row r="147" spans="1:25" ht="15.7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62"/>
      <c r="S147" s="62"/>
      <c r="T147" s="27"/>
      <c r="U147" s="27"/>
      <c r="V147" s="27"/>
      <c r="W147" s="27"/>
      <c r="X147" s="27"/>
      <c r="Y147" s="27"/>
    </row>
    <row r="148" spans="1:25" ht="15.7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62"/>
      <c r="S148" s="62"/>
      <c r="T148" s="27"/>
      <c r="U148" s="27"/>
      <c r="V148" s="27"/>
      <c r="W148" s="27"/>
      <c r="X148" s="27"/>
      <c r="Y148" s="27"/>
    </row>
    <row r="149" spans="1:25" ht="15.7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62"/>
      <c r="S149" s="62"/>
      <c r="T149" s="27"/>
      <c r="U149" s="27"/>
      <c r="V149" s="27"/>
      <c r="W149" s="27"/>
      <c r="X149" s="27"/>
      <c r="Y149" s="27"/>
    </row>
    <row r="150" spans="1:25" ht="15.7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62"/>
      <c r="S150" s="62"/>
      <c r="T150" s="27"/>
      <c r="U150" s="27"/>
      <c r="V150" s="27"/>
      <c r="W150" s="27"/>
      <c r="X150" s="27"/>
      <c r="Y150" s="27"/>
    </row>
    <row r="151" spans="1:25" ht="15.7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62"/>
      <c r="S151" s="62"/>
      <c r="T151" s="27"/>
      <c r="U151" s="27"/>
      <c r="V151" s="27"/>
      <c r="W151" s="27"/>
      <c r="X151" s="27"/>
      <c r="Y151" s="27"/>
    </row>
    <row r="152" spans="1:25" ht="15.7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62"/>
      <c r="S152" s="62"/>
      <c r="T152" s="27"/>
      <c r="U152" s="27"/>
      <c r="V152" s="27"/>
      <c r="W152" s="27"/>
      <c r="X152" s="27"/>
      <c r="Y152" s="27"/>
    </row>
    <row r="153" spans="1:25" ht="15.7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62"/>
      <c r="S153" s="62"/>
      <c r="T153" s="27"/>
      <c r="U153" s="27"/>
      <c r="V153" s="27"/>
      <c r="W153" s="27"/>
      <c r="X153" s="27"/>
      <c r="Y153" s="27"/>
    </row>
    <row r="154" spans="1:25" ht="15.7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62"/>
      <c r="S154" s="62"/>
      <c r="T154" s="27"/>
      <c r="U154" s="27"/>
      <c r="V154" s="27"/>
      <c r="W154" s="27"/>
      <c r="X154" s="27"/>
      <c r="Y154" s="27"/>
    </row>
    <row r="155" spans="1:25" ht="15.7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62"/>
      <c r="S155" s="62"/>
      <c r="T155" s="27"/>
      <c r="U155" s="27"/>
      <c r="V155" s="27"/>
      <c r="W155" s="27"/>
      <c r="X155" s="27"/>
      <c r="Y155" s="27"/>
    </row>
    <row r="156" spans="1:25" ht="15.7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62"/>
      <c r="S156" s="62"/>
      <c r="T156" s="27"/>
      <c r="U156" s="27"/>
      <c r="V156" s="27"/>
      <c r="W156" s="27"/>
      <c r="X156" s="27"/>
      <c r="Y156" s="27"/>
    </row>
    <row r="157" spans="1:25" ht="15.7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62"/>
      <c r="S157" s="62"/>
      <c r="T157" s="27"/>
      <c r="U157" s="27"/>
      <c r="V157" s="27"/>
      <c r="W157" s="27"/>
      <c r="X157" s="27"/>
      <c r="Y157" s="27"/>
    </row>
    <row r="158" spans="1:25" ht="15.7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62"/>
      <c r="S158" s="62"/>
      <c r="T158" s="27"/>
      <c r="U158" s="27"/>
      <c r="V158" s="27"/>
      <c r="W158" s="27"/>
      <c r="X158" s="27"/>
      <c r="Y158" s="27"/>
    </row>
    <row r="159" spans="1:25" ht="15.7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62"/>
      <c r="S159" s="62"/>
      <c r="T159" s="27"/>
      <c r="U159" s="27"/>
      <c r="V159" s="27"/>
      <c r="W159" s="27"/>
      <c r="X159" s="27"/>
      <c r="Y159" s="27"/>
    </row>
    <row r="160" spans="1:25" ht="15.7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62"/>
      <c r="S160" s="62"/>
      <c r="T160" s="27"/>
      <c r="U160" s="27"/>
      <c r="V160" s="27"/>
      <c r="W160" s="27"/>
      <c r="X160" s="27"/>
      <c r="Y160" s="27"/>
    </row>
    <row r="161" spans="1:25" ht="15.7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62"/>
      <c r="S161" s="62"/>
      <c r="T161" s="27"/>
      <c r="U161" s="27"/>
      <c r="V161" s="27"/>
      <c r="W161" s="27"/>
      <c r="X161" s="27"/>
      <c r="Y161" s="27"/>
    </row>
    <row r="162" spans="1:25" ht="15.7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62"/>
      <c r="S162" s="62"/>
      <c r="T162" s="27"/>
      <c r="U162" s="27"/>
      <c r="V162" s="27"/>
      <c r="W162" s="27"/>
      <c r="X162" s="27"/>
      <c r="Y162" s="27"/>
    </row>
    <row r="163" spans="1:25" ht="15.7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62"/>
      <c r="S163" s="62"/>
      <c r="T163" s="27"/>
      <c r="U163" s="27"/>
      <c r="V163" s="27"/>
      <c r="W163" s="27"/>
      <c r="X163" s="27"/>
      <c r="Y163" s="27"/>
    </row>
    <row r="164" spans="1:25" ht="15.7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62"/>
      <c r="S164" s="62"/>
      <c r="T164" s="27"/>
      <c r="U164" s="27"/>
      <c r="V164" s="27"/>
      <c r="W164" s="27"/>
      <c r="X164" s="27"/>
      <c r="Y164" s="27"/>
    </row>
    <row r="165" spans="1:25" ht="15.7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62"/>
      <c r="S165" s="62"/>
      <c r="T165" s="27"/>
      <c r="U165" s="27"/>
      <c r="V165" s="27"/>
      <c r="W165" s="27"/>
      <c r="X165" s="27"/>
      <c r="Y165" s="27"/>
    </row>
    <row r="166" spans="1:25" ht="15.7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62"/>
      <c r="S166" s="62"/>
      <c r="T166" s="27"/>
      <c r="U166" s="27"/>
      <c r="V166" s="27"/>
      <c r="W166" s="27"/>
      <c r="X166" s="27"/>
      <c r="Y166" s="27"/>
    </row>
    <row r="167" spans="1:25" ht="15.7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62"/>
      <c r="S167" s="62"/>
      <c r="T167" s="27"/>
      <c r="U167" s="27"/>
      <c r="V167" s="27"/>
      <c r="W167" s="27"/>
      <c r="X167" s="27"/>
      <c r="Y167" s="27"/>
    </row>
    <row r="168" spans="1:25" ht="15.7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62"/>
      <c r="S168" s="62"/>
      <c r="T168" s="27"/>
      <c r="U168" s="27"/>
      <c r="V168" s="27"/>
      <c r="W168" s="27"/>
      <c r="X168" s="27"/>
      <c r="Y168" s="27"/>
    </row>
    <row r="169" spans="1:25" ht="15.7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62"/>
      <c r="S169" s="62"/>
      <c r="T169" s="27"/>
      <c r="U169" s="27"/>
      <c r="V169" s="27"/>
      <c r="W169" s="27"/>
      <c r="X169" s="27"/>
      <c r="Y169" s="27"/>
    </row>
    <row r="170" spans="1:25" ht="15.7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62"/>
      <c r="S170" s="62"/>
      <c r="T170" s="27"/>
      <c r="U170" s="27"/>
      <c r="V170" s="27"/>
      <c r="W170" s="27"/>
      <c r="X170" s="27"/>
      <c r="Y170" s="27"/>
    </row>
    <row r="171" spans="1:25" ht="15.7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62"/>
      <c r="S171" s="62"/>
      <c r="T171" s="27"/>
      <c r="U171" s="27"/>
      <c r="V171" s="27"/>
      <c r="W171" s="27"/>
      <c r="X171" s="27"/>
      <c r="Y171" s="27"/>
    </row>
    <row r="172" spans="1:25" ht="15.7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62"/>
      <c r="S172" s="62"/>
      <c r="T172" s="27"/>
      <c r="U172" s="27"/>
      <c r="V172" s="27"/>
      <c r="W172" s="27"/>
      <c r="X172" s="27"/>
      <c r="Y172" s="27"/>
    </row>
    <row r="173" spans="1:25" ht="15.7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62"/>
      <c r="S173" s="62"/>
      <c r="T173" s="27"/>
      <c r="U173" s="27"/>
      <c r="V173" s="27"/>
      <c r="W173" s="27"/>
      <c r="X173" s="27"/>
      <c r="Y173" s="27"/>
    </row>
    <row r="174" spans="1:25" ht="15.7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62"/>
      <c r="S174" s="62"/>
      <c r="T174" s="27"/>
      <c r="U174" s="27"/>
      <c r="V174" s="27"/>
      <c r="W174" s="27"/>
      <c r="X174" s="27"/>
      <c r="Y174" s="27"/>
    </row>
    <row r="175" spans="1:25" ht="15.7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62"/>
      <c r="S175" s="62"/>
      <c r="T175" s="27"/>
      <c r="U175" s="27"/>
      <c r="V175" s="27"/>
      <c r="W175" s="27"/>
      <c r="X175" s="27"/>
      <c r="Y175" s="27"/>
    </row>
    <row r="176" spans="1:25" ht="15.7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62"/>
      <c r="S176" s="62"/>
      <c r="T176" s="27"/>
      <c r="U176" s="27"/>
      <c r="V176" s="27"/>
      <c r="W176" s="27"/>
      <c r="X176" s="27"/>
      <c r="Y176" s="27"/>
    </row>
    <row r="177" spans="1:25" ht="15.7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62"/>
      <c r="S177" s="62"/>
      <c r="T177" s="27"/>
      <c r="U177" s="27"/>
      <c r="V177" s="27"/>
      <c r="W177" s="27"/>
      <c r="X177" s="27"/>
      <c r="Y177" s="27"/>
    </row>
    <row r="178" spans="1:25" ht="15.7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62"/>
      <c r="S178" s="62"/>
      <c r="T178" s="27"/>
      <c r="U178" s="27"/>
      <c r="V178" s="27"/>
      <c r="W178" s="27"/>
      <c r="X178" s="27"/>
      <c r="Y178" s="27"/>
    </row>
    <row r="179" spans="1:25" ht="15.7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62"/>
      <c r="S179" s="62"/>
      <c r="T179" s="27"/>
      <c r="U179" s="27"/>
      <c r="V179" s="27"/>
      <c r="W179" s="27"/>
      <c r="X179" s="27"/>
      <c r="Y179" s="27"/>
    </row>
    <row r="180" spans="1:25" ht="15.7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62"/>
      <c r="S180" s="62"/>
      <c r="T180" s="27"/>
      <c r="U180" s="27"/>
      <c r="V180" s="27"/>
      <c r="W180" s="27"/>
      <c r="X180" s="27"/>
      <c r="Y180" s="27"/>
    </row>
    <row r="181" spans="1:25" ht="15.7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62"/>
      <c r="S181" s="62"/>
      <c r="T181" s="27"/>
      <c r="U181" s="27"/>
      <c r="V181" s="27"/>
      <c r="W181" s="27"/>
      <c r="X181" s="27"/>
      <c r="Y181" s="27"/>
    </row>
    <row r="182" spans="1:25" ht="15.7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62"/>
      <c r="S182" s="62"/>
      <c r="T182" s="27"/>
      <c r="U182" s="27"/>
      <c r="V182" s="27"/>
      <c r="W182" s="27"/>
      <c r="X182" s="27"/>
      <c r="Y182" s="27"/>
    </row>
    <row r="183" spans="1:25" ht="15.7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62"/>
      <c r="S183" s="62"/>
      <c r="T183" s="27"/>
      <c r="U183" s="27"/>
      <c r="V183" s="27"/>
      <c r="W183" s="27"/>
      <c r="X183" s="27"/>
      <c r="Y183" s="27"/>
    </row>
    <row r="184" spans="1:25" ht="15.7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62"/>
      <c r="S184" s="62"/>
      <c r="T184" s="27"/>
      <c r="U184" s="27"/>
      <c r="V184" s="27"/>
      <c r="W184" s="27"/>
      <c r="X184" s="27"/>
      <c r="Y184" s="27"/>
    </row>
    <row r="185" spans="1:25" ht="15.7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62"/>
      <c r="S185" s="62"/>
      <c r="T185" s="27"/>
      <c r="U185" s="27"/>
      <c r="V185" s="27"/>
      <c r="W185" s="27"/>
      <c r="X185" s="27"/>
      <c r="Y185" s="27"/>
    </row>
    <row r="186" spans="1:25" ht="15.7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62"/>
      <c r="S186" s="62"/>
      <c r="T186" s="27"/>
      <c r="U186" s="27"/>
      <c r="V186" s="27"/>
      <c r="W186" s="27"/>
      <c r="X186" s="27"/>
      <c r="Y186" s="27"/>
    </row>
    <row r="187" spans="1:25" ht="15.7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62"/>
      <c r="S187" s="62"/>
      <c r="T187" s="27"/>
      <c r="U187" s="27"/>
      <c r="V187" s="27"/>
      <c r="W187" s="27"/>
      <c r="X187" s="27"/>
      <c r="Y187" s="27"/>
    </row>
    <row r="188" spans="1:25" ht="15.7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62"/>
      <c r="S188" s="62"/>
      <c r="T188" s="27"/>
      <c r="U188" s="27"/>
      <c r="V188" s="27"/>
      <c r="W188" s="27"/>
      <c r="X188" s="27"/>
      <c r="Y188" s="27"/>
    </row>
    <row r="189" spans="1:25" ht="15.7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62"/>
      <c r="S189" s="62"/>
      <c r="T189" s="27"/>
      <c r="U189" s="27"/>
      <c r="V189" s="27"/>
      <c r="W189" s="27"/>
      <c r="X189" s="27"/>
      <c r="Y189" s="27"/>
    </row>
    <row r="190" spans="1:25" ht="15.7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62"/>
      <c r="S190" s="62"/>
      <c r="T190" s="27"/>
      <c r="U190" s="27"/>
      <c r="V190" s="27"/>
      <c r="W190" s="27"/>
      <c r="X190" s="27"/>
      <c r="Y190" s="27"/>
    </row>
    <row r="191" spans="1:25" ht="15.7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62"/>
      <c r="S191" s="62"/>
      <c r="T191" s="27"/>
      <c r="U191" s="27"/>
      <c r="V191" s="27"/>
      <c r="W191" s="27"/>
      <c r="X191" s="27"/>
      <c r="Y191" s="27"/>
    </row>
    <row r="192" spans="1:25" ht="15.7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62"/>
      <c r="S192" s="62"/>
      <c r="T192" s="27"/>
      <c r="U192" s="27"/>
      <c r="V192" s="27"/>
      <c r="W192" s="27"/>
      <c r="X192" s="27"/>
      <c r="Y192" s="27"/>
    </row>
    <row r="193" spans="1:25" ht="15.7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62"/>
      <c r="S193" s="62"/>
      <c r="T193" s="27"/>
      <c r="U193" s="27"/>
      <c r="V193" s="27"/>
      <c r="W193" s="27"/>
      <c r="X193" s="27"/>
      <c r="Y193" s="27"/>
    </row>
    <row r="194" spans="1:25" ht="15.7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62"/>
      <c r="S194" s="62"/>
      <c r="T194" s="27"/>
      <c r="U194" s="27"/>
      <c r="V194" s="27"/>
      <c r="W194" s="27"/>
      <c r="X194" s="27"/>
      <c r="Y194" s="27"/>
    </row>
    <row r="195" spans="1:25" ht="15.7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62"/>
      <c r="S195" s="62"/>
      <c r="T195" s="27"/>
      <c r="U195" s="27"/>
      <c r="V195" s="27"/>
      <c r="W195" s="27"/>
      <c r="X195" s="27"/>
      <c r="Y195" s="27"/>
    </row>
    <row r="196" spans="1:25" ht="15.7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62"/>
      <c r="S196" s="62"/>
      <c r="T196" s="27"/>
      <c r="U196" s="27"/>
      <c r="V196" s="27"/>
      <c r="W196" s="27"/>
      <c r="X196" s="27"/>
      <c r="Y196" s="27"/>
    </row>
    <row r="197" spans="1:25" ht="15.7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62"/>
      <c r="S197" s="62"/>
      <c r="T197" s="27"/>
      <c r="U197" s="27"/>
      <c r="V197" s="27"/>
      <c r="W197" s="27"/>
      <c r="X197" s="27"/>
      <c r="Y197" s="27"/>
    </row>
    <row r="198" spans="1:25" ht="15.7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62"/>
      <c r="S198" s="62"/>
      <c r="T198" s="27"/>
      <c r="U198" s="27"/>
      <c r="V198" s="27"/>
      <c r="W198" s="27"/>
      <c r="X198" s="27"/>
      <c r="Y198" s="27"/>
    </row>
    <row r="199" spans="1:25" ht="15.7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62"/>
      <c r="S199" s="62"/>
      <c r="T199" s="27"/>
      <c r="U199" s="27"/>
      <c r="V199" s="27"/>
      <c r="W199" s="27"/>
      <c r="X199" s="27"/>
      <c r="Y199" s="27"/>
    </row>
    <row r="200" spans="1:25" ht="15.7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62"/>
      <c r="S200" s="62"/>
      <c r="T200" s="27"/>
      <c r="U200" s="27"/>
      <c r="V200" s="27"/>
      <c r="W200" s="27"/>
      <c r="X200" s="27"/>
      <c r="Y200" s="27"/>
    </row>
    <row r="201" spans="1:25" ht="15.7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62"/>
      <c r="S201" s="62"/>
      <c r="T201" s="27"/>
      <c r="U201" s="27"/>
      <c r="V201" s="27"/>
      <c r="W201" s="27"/>
      <c r="X201" s="27"/>
      <c r="Y201" s="27"/>
    </row>
    <row r="202" spans="1:25" ht="15.7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62"/>
      <c r="S202" s="62"/>
      <c r="T202" s="27"/>
      <c r="U202" s="27"/>
      <c r="V202" s="27"/>
      <c r="W202" s="27"/>
      <c r="X202" s="27"/>
      <c r="Y202" s="27"/>
    </row>
    <row r="203" spans="1:25" ht="15.7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62"/>
      <c r="S203" s="62"/>
      <c r="T203" s="27"/>
      <c r="U203" s="27"/>
      <c r="V203" s="27"/>
      <c r="W203" s="27"/>
      <c r="X203" s="27"/>
      <c r="Y203" s="27"/>
    </row>
    <row r="204" spans="1:25" ht="15.7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62"/>
      <c r="S204" s="62"/>
      <c r="T204" s="27"/>
      <c r="U204" s="27"/>
      <c r="V204" s="27"/>
      <c r="W204" s="27"/>
      <c r="X204" s="27"/>
      <c r="Y204" s="27"/>
    </row>
    <row r="205" spans="1:25" ht="15.7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62"/>
      <c r="S205" s="62"/>
      <c r="T205" s="27"/>
      <c r="U205" s="27"/>
      <c r="V205" s="27"/>
      <c r="W205" s="27"/>
      <c r="X205" s="27"/>
      <c r="Y205" s="27"/>
    </row>
    <row r="206" spans="1:25" ht="15.7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62"/>
      <c r="S206" s="62"/>
      <c r="T206" s="27"/>
      <c r="U206" s="27"/>
      <c r="V206" s="27"/>
      <c r="W206" s="27"/>
      <c r="X206" s="27"/>
      <c r="Y206" s="27"/>
    </row>
    <row r="207" spans="1:25" ht="15.7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62"/>
      <c r="S207" s="62"/>
      <c r="T207" s="27"/>
      <c r="U207" s="27"/>
      <c r="V207" s="27"/>
      <c r="W207" s="27"/>
      <c r="X207" s="27"/>
      <c r="Y207" s="27"/>
    </row>
    <row r="208" spans="1:25" ht="15.7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62"/>
      <c r="S208" s="62"/>
      <c r="T208" s="27"/>
      <c r="U208" s="27"/>
      <c r="V208" s="27"/>
      <c r="W208" s="27"/>
      <c r="X208" s="27"/>
      <c r="Y208" s="27"/>
    </row>
    <row r="209" spans="1:25" ht="15.7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62"/>
      <c r="S209" s="62"/>
      <c r="T209" s="27"/>
      <c r="U209" s="27"/>
      <c r="V209" s="27"/>
      <c r="W209" s="27"/>
      <c r="X209" s="27"/>
      <c r="Y209" s="27"/>
    </row>
    <row r="210" spans="1:25" ht="15.7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62"/>
      <c r="S210" s="62"/>
      <c r="T210" s="27"/>
      <c r="U210" s="27"/>
      <c r="V210" s="27"/>
      <c r="W210" s="27"/>
      <c r="X210" s="27"/>
      <c r="Y210" s="27"/>
    </row>
    <row r="211" spans="1:25" ht="15.7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62"/>
      <c r="S211" s="62"/>
      <c r="T211" s="27"/>
      <c r="U211" s="27"/>
      <c r="V211" s="27"/>
      <c r="W211" s="27"/>
      <c r="X211" s="27"/>
      <c r="Y211" s="27"/>
    </row>
    <row r="212" spans="1:25" ht="15.7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62"/>
      <c r="S212" s="62"/>
      <c r="T212" s="27"/>
      <c r="U212" s="27"/>
      <c r="V212" s="27"/>
      <c r="W212" s="27"/>
      <c r="X212" s="27"/>
      <c r="Y212" s="27"/>
    </row>
    <row r="213" spans="1:25" ht="15.7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62"/>
      <c r="S213" s="62"/>
      <c r="T213" s="27"/>
      <c r="U213" s="27"/>
      <c r="V213" s="27"/>
      <c r="W213" s="27"/>
      <c r="X213" s="27"/>
      <c r="Y213" s="27"/>
    </row>
    <row r="214" spans="1:25" ht="15.7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62"/>
      <c r="S214" s="62"/>
      <c r="T214" s="27"/>
      <c r="U214" s="27"/>
      <c r="V214" s="27"/>
      <c r="W214" s="27"/>
      <c r="X214" s="27"/>
      <c r="Y214" s="27"/>
    </row>
    <row r="215" spans="1:25" ht="15.7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62"/>
      <c r="S215" s="62"/>
      <c r="T215" s="27"/>
      <c r="U215" s="27"/>
      <c r="V215" s="27"/>
      <c r="W215" s="27"/>
      <c r="X215" s="27"/>
      <c r="Y215" s="27"/>
    </row>
    <row r="216" spans="1:25" ht="15.7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62"/>
      <c r="S216" s="62"/>
      <c r="T216" s="27"/>
      <c r="U216" s="27"/>
      <c r="V216" s="27"/>
      <c r="W216" s="27"/>
      <c r="X216" s="27"/>
      <c r="Y216" s="27"/>
    </row>
    <row r="217" spans="1:25" ht="15.7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62"/>
      <c r="S217" s="62"/>
      <c r="T217" s="27"/>
      <c r="U217" s="27"/>
      <c r="V217" s="27"/>
      <c r="W217" s="27"/>
      <c r="X217" s="27"/>
      <c r="Y217" s="27"/>
    </row>
    <row r="218" spans="1:25" ht="15.7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62"/>
      <c r="S218" s="62"/>
      <c r="T218" s="27"/>
      <c r="U218" s="27"/>
      <c r="V218" s="27"/>
      <c r="W218" s="27"/>
      <c r="X218" s="27"/>
      <c r="Y218" s="27"/>
    </row>
    <row r="219" spans="1:25" ht="15.7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62"/>
      <c r="S219" s="62"/>
      <c r="T219" s="27"/>
      <c r="U219" s="27"/>
      <c r="V219" s="27"/>
      <c r="W219" s="27"/>
      <c r="X219" s="27"/>
      <c r="Y219" s="27"/>
    </row>
    <row r="220" spans="1:25" ht="15.7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62"/>
      <c r="S220" s="62"/>
      <c r="T220" s="27"/>
      <c r="U220" s="27"/>
      <c r="V220" s="27"/>
      <c r="W220" s="27"/>
      <c r="X220" s="27"/>
      <c r="Y220" s="27"/>
    </row>
    <row r="221" spans="1:25" ht="15.7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62"/>
      <c r="S221" s="62"/>
      <c r="T221" s="27"/>
      <c r="U221" s="27"/>
      <c r="V221" s="27"/>
      <c r="W221" s="27"/>
      <c r="X221" s="27"/>
      <c r="Y221" s="27"/>
    </row>
    <row r="222" spans="1:25" ht="15.7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62"/>
      <c r="S222" s="62"/>
      <c r="T222" s="27"/>
      <c r="U222" s="27"/>
      <c r="V222" s="27"/>
      <c r="W222" s="27"/>
      <c r="X222" s="27"/>
      <c r="Y222" s="27"/>
    </row>
    <row r="223" spans="1:25" ht="15.7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62"/>
      <c r="S223" s="62"/>
      <c r="T223" s="27"/>
      <c r="U223" s="27"/>
      <c r="V223" s="27"/>
      <c r="W223" s="27"/>
      <c r="X223" s="27"/>
      <c r="Y223" s="27"/>
    </row>
    <row r="224" spans="1:25" ht="15.7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62"/>
      <c r="S224" s="62"/>
      <c r="T224" s="27"/>
      <c r="U224" s="27"/>
      <c r="V224" s="27"/>
      <c r="W224" s="27"/>
      <c r="X224" s="27"/>
      <c r="Y224" s="27"/>
    </row>
    <row r="225" spans="1:25" ht="15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62"/>
      <c r="S225" s="62"/>
      <c r="T225" s="27"/>
      <c r="U225" s="27"/>
      <c r="V225" s="27"/>
      <c r="W225" s="27"/>
      <c r="X225" s="27"/>
      <c r="Y225" s="27"/>
    </row>
    <row r="226" spans="1:25" ht="15.7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62"/>
      <c r="S226" s="62"/>
      <c r="T226" s="27"/>
      <c r="U226" s="27"/>
      <c r="V226" s="27"/>
      <c r="W226" s="27"/>
      <c r="X226" s="27"/>
      <c r="Y226" s="27"/>
    </row>
    <row r="227" spans="1:25" ht="15.7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62"/>
      <c r="S227" s="62"/>
      <c r="T227" s="27"/>
      <c r="U227" s="27"/>
      <c r="V227" s="27"/>
      <c r="W227" s="27"/>
      <c r="X227" s="27"/>
      <c r="Y227" s="27"/>
    </row>
    <row r="228" spans="1:25" ht="15.7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62"/>
      <c r="S228" s="62"/>
      <c r="T228" s="27"/>
      <c r="U228" s="27"/>
      <c r="V228" s="27"/>
      <c r="W228" s="27"/>
      <c r="X228" s="27"/>
      <c r="Y228" s="27"/>
    </row>
    <row r="229" spans="1:25" ht="15.7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62"/>
      <c r="S229" s="62"/>
      <c r="T229" s="27"/>
      <c r="U229" s="27"/>
      <c r="V229" s="27"/>
      <c r="W229" s="27"/>
      <c r="X229" s="27"/>
      <c r="Y229" s="27"/>
    </row>
    <row r="230" spans="1:25" ht="15.7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62"/>
      <c r="S230" s="62"/>
      <c r="T230" s="27"/>
      <c r="U230" s="27"/>
      <c r="V230" s="27"/>
      <c r="W230" s="27"/>
      <c r="X230" s="27"/>
      <c r="Y230" s="27"/>
    </row>
    <row r="231" spans="1:25" ht="15.7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62"/>
      <c r="S231" s="62"/>
      <c r="T231" s="27"/>
      <c r="U231" s="27"/>
      <c r="V231" s="27"/>
      <c r="W231" s="27"/>
      <c r="X231" s="27"/>
      <c r="Y231" s="27"/>
    </row>
    <row r="232" spans="1:25" ht="15.7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62"/>
      <c r="S232" s="62"/>
      <c r="T232" s="27"/>
      <c r="U232" s="27"/>
      <c r="V232" s="27"/>
      <c r="W232" s="27"/>
      <c r="X232" s="27"/>
      <c r="Y232" s="27"/>
    </row>
    <row r="233" spans="1:25" ht="15.7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62"/>
      <c r="S233" s="62"/>
      <c r="T233" s="27"/>
      <c r="U233" s="27"/>
      <c r="V233" s="27"/>
      <c r="W233" s="27"/>
      <c r="X233" s="27"/>
      <c r="Y233" s="27"/>
    </row>
    <row r="234" spans="1:25" ht="15.7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62"/>
      <c r="S234" s="62"/>
      <c r="T234" s="27"/>
      <c r="U234" s="27"/>
      <c r="V234" s="27"/>
      <c r="W234" s="27"/>
      <c r="X234" s="27"/>
      <c r="Y234" s="27"/>
    </row>
    <row r="235" spans="1:25" ht="15.7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62"/>
      <c r="S235" s="62"/>
      <c r="T235" s="27"/>
      <c r="U235" s="27"/>
      <c r="V235" s="27"/>
      <c r="W235" s="27"/>
      <c r="X235" s="27"/>
      <c r="Y235" s="27"/>
    </row>
    <row r="236" spans="1:25" ht="15.7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62"/>
      <c r="S236" s="62"/>
      <c r="T236" s="27"/>
      <c r="U236" s="27"/>
      <c r="V236" s="27"/>
      <c r="W236" s="27"/>
      <c r="X236" s="27"/>
      <c r="Y236" s="27"/>
    </row>
    <row r="237" spans="1:25" ht="15.7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62"/>
      <c r="S237" s="62"/>
      <c r="T237" s="27"/>
      <c r="U237" s="27"/>
      <c r="V237" s="27"/>
      <c r="W237" s="27"/>
      <c r="X237" s="27"/>
      <c r="Y237" s="27"/>
    </row>
    <row r="238" spans="1:25" ht="15.7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62"/>
      <c r="S238" s="62"/>
      <c r="T238" s="27"/>
      <c r="U238" s="27"/>
      <c r="V238" s="27"/>
      <c r="W238" s="27"/>
      <c r="X238" s="27"/>
      <c r="Y238" s="27"/>
    </row>
    <row r="239" spans="1:25" ht="15.7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62"/>
      <c r="S239" s="62"/>
      <c r="T239" s="27"/>
      <c r="U239" s="27"/>
      <c r="V239" s="27"/>
      <c r="W239" s="27"/>
      <c r="X239" s="27"/>
      <c r="Y239" s="27"/>
    </row>
    <row r="240" spans="1:25" ht="15.7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62"/>
      <c r="S240" s="62"/>
      <c r="T240" s="27"/>
      <c r="U240" s="27"/>
      <c r="V240" s="27"/>
      <c r="W240" s="27"/>
      <c r="X240" s="27"/>
      <c r="Y240" s="27"/>
    </row>
    <row r="241" spans="1:25" ht="15.7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62"/>
      <c r="S241" s="62"/>
      <c r="T241" s="27"/>
      <c r="U241" s="27"/>
      <c r="V241" s="27"/>
      <c r="W241" s="27"/>
      <c r="X241" s="27"/>
      <c r="Y241" s="27"/>
    </row>
    <row r="242" spans="1:25" ht="15.7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62"/>
      <c r="S242" s="62"/>
      <c r="T242" s="27"/>
      <c r="U242" s="27"/>
      <c r="V242" s="27"/>
      <c r="W242" s="27"/>
      <c r="X242" s="27"/>
      <c r="Y242" s="27"/>
    </row>
    <row r="243" spans="1:25" ht="15.7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62"/>
      <c r="S243" s="62"/>
      <c r="T243" s="27"/>
      <c r="U243" s="27"/>
      <c r="V243" s="27"/>
      <c r="W243" s="27"/>
      <c r="X243" s="27"/>
      <c r="Y243" s="27"/>
    </row>
    <row r="244" spans="1:25" ht="15.7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62"/>
      <c r="S244" s="62"/>
      <c r="T244" s="27"/>
      <c r="U244" s="27"/>
      <c r="V244" s="27"/>
      <c r="W244" s="27"/>
      <c r="X244" s="27"/>
      <c r="Y244" s="27"/>
    </row>
    <row r="245" spans="1:25" ht="15.7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62"/>
      <c r="S245" s="62"/>
      <c r="T245" s="27"/>
      <c r="U245" s="27"/>
      <c r="V245" s="27"/>
      <c r="W245" s="27"/>
      <c r="X245" s="27"/>
      <c r="Y245" s="27"/>
    </row>
    <row r="246" spans="1:25" ht="15.7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62"/>
      <c r="S246" s="62"/>
      <c r="T246" s="27"/>
      <c r="U246" s="27"/>
      <c r="V246" s="27"/>
      <c r="W246" s="27"/>
      <c r="X246" s="27"/>
      <c r="Y246" s="27"/>
    </row>
    <row r="247" spans="1:25" ht="15.7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62"/>
      <c r="S247" s="62"/>
      <c r="T247" s="27"/>
      <c r="U247" s="27"/>
      <c r="V247" s="27"/>
      <c r="W247" s="27"/>
      <c r="X247" s="27"/>
      <c r="Y247" s="27"/>
    </row>
    <row r="248" spans="1:25" ht="15.7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62"/>
      <c r="S248" s="62"/>
      <c r="T248" s="27"/>
      <c r="U248" s="27"/>
      <c r="V248" s="27"/>
      <c r="W248" s="27"/>
      <c r="X248" s="27"/>
      <c r="Y248" s="27"/>
    </row>
    <row r="249" spans="1:25" ht="15.7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62"/>
      <c r="S249" s="62"/>
      <c r="T249" s="27"/>
      <c r="U249" s="27"/>
      <c r="V249" s="27"/>
      <c r="W249" s="27"/>
      <c r="X249" s="27"/>
      <c r="Y249" s="27"/>
    </row>
    <row r="250" spans="1:25" ht="15.7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62"/>
      <c r="S250" s="62"/>
      <c r="T250" s="27"/>
      <c r="U250" s="27"/>
      <c r="V250" s="27"/>
      <c r="W250" s="27"/>
      <c r="X250" s="27"/>
      <c r="Y250" s="27"/>
    </row>
    <row r="251" spans="1:25" ht="15.7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62"/>
      <c r="S251" s="62"/>
      <c r="T251" s="27"/>
      <c r="U251" s="27"/>
      <c r="V251" s="27"/>
      <c r="W251" s="27"/>
      <c r="X251" s="27"/>
      <c r="Y251" s="27"/>
    </row>
    <row r="252" spans="1:25" ht="15.7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62"/>
      <c r="S252" s="62"/>
      <c r="T252" s="27"/>
      <c r="U252" s="27"/>
      <c r="V252" s="27"/>
      <c r="W252" s="27"/>
      <c r="X252" s="27"/>
      <c r="Y252" s="27"/>
    </row>
    <row r="253" spans="1:25" ht="15.7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62"/>
      <c r="S253" s="62"/>
      <c r="T253" s="27"/>
      <c r="U253" s="27"/>
      <c r="V253" s="27"/>
      <c r="W253" s="27"/>
      <c r="X253" s="27"/>
      <c r="Y253" s="27"/>
    </row>
    <row r="254" spans="1:25" ht="15.7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62"/>
      <c r="S254" s="62"/>
      <c r="T254" s="27"/>
      <c r="U254" s="27"/>
      <c r="V254" s="27"/>
      <c r="W254" s="27"/>
      <c r="X254" s="27"/>
      <c r="Y254" s="27"/>
    </row>
    <row r="255" spans="1:25" ht="15.7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62"/>
      <c r="S255" s="62"/>
      <c r="T255" s="27"/>
      <c r="U255" s="27"/>
      <c r="V255" s="27"/>
      <c r="W255" s="27"/>
      <c r="X255" s="27"/>
      <c r="Y255" s="27"/>
    </row>
    <row r="256" spans="1:25" ht="15.7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62"/>
      <c r="S256" s="62"/>
      <c r="T256" s="27"/>
      <c r="U256" s="27"/>
      <c r="V256" s="27"/>
      <c r="W256" s="27"/>
      <c r="X256" s="27"/>
      <c r="Y256" s="27"/>
    </row>
    <row r="257" spans="1:25" ht="15.7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62"/>
      <c r="S257" s="62"/>
      <c r="T257" s="27"/>
      <c r="U257" s="27"/>
      <c r="V257" s="27"/>
      <c r="W257" s="27"/>
      <c r="X257" s="27"/>
      <c r="Y257" s="27"/>
    </row>
    <row r="258" spans="1:25" ht="15.7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62"/>
      <c r="S258" s="62"/>
      <c r="T258" s="27"/>
      <c r="U258" s="27"/>
      <c r="V258" s="27"/>
      <c r="W258" s="27"/>
      <c r="X258" s="27"/>
      <c r="Y258" s="27"/>
    </row>
    <row r="259" spans="1:25" ht="15.7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62"/>
      <c r="S259" s="62"/>
      <c r="T259" s="27"/>
      <c r="U259" s="27"/>
      <c r="V259" s="27"/>
      <c r="W259" s="27"/>
      <c r="X259" s="27"/>
      <c r="Y259" s="27"/>
    </row>
    <row r="260" spans="1:25" ht="15.7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62"/>
      <c r="S260" s="62"/>
      <c r="T260" s="27"/>
      <c r="U260" s="27"/>
      <c r="V260" s="27"/>
      <c r="W260" s="27"/>
      <c r="X260" s="27"/>
      <c r="Y260" s="27"/>
    </row>
    <row r="261" spans="1:25" ht="15.7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62"/>
      <c r="S261" s="62"/>
      <c r="T261" s="27"/>
      <c r="U261" s="27"/>
      <c r="V261" s="27"/>
      <c r="W261" s="27"/>
      <c r="X261" s="27"/>
      <c r="Y261" s="27"/>
    </row>
    <row r="262" spans="1:25" ht="15.7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62"/>
      <c r="S262" s="62"/>
      <c r="T262" s="27"/>
      <c r="U262" s="27"/>
      <c r="V262" s="27"/>
      <c r="W262" s="27"/>
      <c r="X262" s="27"/>
      <c r="Y262" s="27"/>
    </row>
    <row r="263" spans="1:25" ht="15.7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62"/>
      <c r="S263" s="62"/>
      <c r="T263" s="27"/>
      <c r="U263" s="27"/>
      <c r="V263" s="27"/>
      <c r="W263" s="27"/>
      <c r="X263" s="27"/>
      <c r="Y263" s="27"/>
    </row>
    <row r="264" spans="1:25" ht="15.7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62"/>
      <c r="S264" s="62"/>
      <c r="T264" s="27"/>
      <c r="U264" s="27"/>
      <c r="V264" s="27"/>
      <c r="W264" s="27"/>
      <c r="X264" s="27"/>
      <c r="Y264" s="27"/>
    </row>
    <row r="265" spans="1:25" ht="15.7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62"/>
      <c r="S265" s="62"/>
      <c r="T265" s="27"/>
      <c r="U265" s="27"/>
      <c r="V265" s="27"/>
      <c r="W265" s="27"/>
      <c r="X265" s="27"/>
      <c r="Y265" s="27"/>
    </row>
    <row r="266" spans="1:25" ht="15.7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62"/>
      <c r="S266" s="62"/>
      <c r="T266" s="27"/>
      <c r="U266" s="27"/>
      <c r="V266" s="27"/>
      <c r="W266" s="27"/>
      <c r="X266" s="27"/>
      <c r="Y266" s="27"/>
    </row>
    <row r="267" spans="1:25" ht="15.7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62"/>
      <c r="S267" s="62"/>
      <c r="T267" s="27"/>
      <c r="U267" s="27"/>
      <c r="V267" s="27"/>
      <c r="W267" s="27"/>
      <c r="X267" s="27"/>
      <c r="Y267" s="27"/>
    </row>
    <row r="268" spans="1:25" ht="15.7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62"/>
      <c r="S268" s="62"/>
      <c r="T268" s="27"/>
      <c r="U268" s="27"/>
      <c r="V268" s="27"/>
      <c r="W268" s="27"/>
      <c r="X268" s="27"/>
      <c r="Y268" s="27"/>
    </row>
    <row r="269" spans="1:25" ht="15.7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62"/>
      <c r="S269" s="62"/>
      <c r="T269" s="27"/>
      <c r="U269" s="27"/>
      <c r="V269" s="27"/>
      <c r="W269" s="27"/>
      <c r="X269" s="27"/>
      <c r="Y269" s="27"/>
    </row>
    <row r="270" spans="1:25" ht="15.7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62"/>
      <c r="S270" s="62"/>
      <c r="T270" s="27"/>
      <c r="U270" s="27"/>
      <c r="V270" s="27"/>
      <c r="W270" s="27"/>
      <c r="X270" s="27"/>
      <c r="Y270" s="27"/>
    </row>
    <row r="271" spans="1:25" ht="15.7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62"/>
      <c r="S271" s="62"/>
      <c r="T271" s="27"/>
      <c r="U271" s="27"/>
      <c r="V271" s="27"/>
      <c r="W271" s="27"/>
      <c r="X271" s="27"/>
      <c r="Y271" s="27"/>
    </row>
    <row r="272" spans="1:25" ht="15.7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62"/>
      <c r="S272" s="62"/>
      <c r="T272" s="27"/>
      <c r="U272" s="27"/>
      <c r="V272" s="27"/>
      <c r="W272" s="27"/>
      <c r="X272" s="27"/>
      <c r="Y272" s="27"/>
    </row>
    <row r="273" spans="1:25" ht="15.7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62"/>
      <c r="S273" s="62"/>
      <c r="T273" s="27"/>
      <c r="U273" s="27"/>
      <c r="V273" s="27"/>
      <c r="W273" s="27"/>
      <c r="X273" s="27"/>
      <c r="Y273" s="27"/>
    </row>
    <row r="274" spans="1:25" ht="15.7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62"/>
      <c r="S274" s="62"/>
      <c r="T274" s="27"/>
      <c r="U274" s="27"/>
      <c r="V274" s="27"/>
      <c r="W274" s="27"/>
      <c r="X274" s="27"/>
      <c r="Y274" s="27"/>
    </row>
    <row r="275" spans="1:25" ht="15.7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62"/>
      <c r="S275" s="62"/>
      <c r="T275" s="27"/>
      <c r="U275" s="27"/>
      <c r="V275" s="27"/>
      <c r="W275" s="27"/>
      <c r="X275" s="27"/>
      <c r="Y275" s="27"/>
    </row>
    <row r="276" spans="1:25" ht="15.7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62"/>
      <c r="S276" s="62"/>
      <c r="T276" s="27"/>
      <c r="U276" s="27"/>
      <c r="V276" s="27"/>
      <c r="W276" s="27"/>
      <c r="X276" s="27"/>
      <c r="Y276" s="27"/>
    </row>
    <row r="277" spans="1:25" ht="15.7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62"/>
      <c r="S277" s="62"/>
      <c r="T277" s="27"/>
      <c r="U277" s="27"/>
      <c r="V277" s="27"/>
      <c r="W277" s="27"/>
      <c r="X277" s="27"/>
      <c r="Y277" s="27"/>
    </row>
    <row r="278" spans="1:25" ht="15.7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62"/>
      <c r="S278" s="62"/>
      <c r="T278" s="27"/>
      <c r="U278" s="27"/>
      <c r="V278" s="27"/>
      <c r="W278" s="27"/>
      <c r="X278" s="27"/>
      <c r="Y278" s="27"/>
    </row>
    <row r="279" spans="1:25" ht="15.7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62"/>
      <c r="S279" s="62"/>
      <c r="T279" s="27"/>
      <c r="U279" s="27"/>
      <c r="V279" s="27"/>
      <c r="W279" s="27"/>
      <c r="X279" s="27"/>
      <c r="Y279" s="27"/>
    </row>
    <row r="280" spans="1:25" ht="15.7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62"/>
      <c r="S280" s="62"/>
      <c r="T280" s="27"/>
      <c r="U280" s="27"/>
      <c r="V280" s="27"/>
      <c r="W280" s="27"/>
      <c r="X280" s="27"/>
      <c r="Y280" s="27"/>
    </row>
    <row r="281" spans="1:25" ht="15.7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62"/>
      <c r="S281" s="62"/>
      <c r="T281" s="27"/>
      <c r="U281" s="27"/>
      <c r="V281" s="27"/>
      <c r="W281" s="27"/>
      <c r="X281" s="27"/>
      <c r="Y281" s="27"/>
    </row>
    <row r="282" spans="1:25" ht="15.7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62"/>
      <c r="S282" s="62"/>
      <c r="T282" s="27"/>
      <c r="U282" s="27"/>
      <c r="V282" s="27"/>
      <c r="W282" s="27"/>
      <c r="X282" s="27"/>
      <c r="Y282" s="27"/>
    </row>
    <row r="283" spans="1:25" ht="15.7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62"/>
      <c r="S283" s="62"/>
      <c r="T283" s="27"/>
      <c r="U283" s="27"/>
      <c r="V283" s="27"/>
      <c r="W283" s="27"/>
      <c r="X283" s="27"/>
      <c r="Y283" s="27"/>
    </row>
    <row r="284" spans="1:25" ht="15.7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62"/>
      <c r="S284" s="62"/>
      <c r="T284" s="27"/>
      <c r="U284" s="27"/>
      <c r="V284" s="27"/>
      <c r="W284" s="27"/>
      <c r="X284" s="27"/>
      <c r="Y284" s="27"/>
    </row>
    <row r="285" spans="1:25" ht="15.7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62"/>
      <c r="S285" s="62"/>
      <c r="T285" s="27"/>
      <c r="U285" s="27"/>
      <c r="V285" s="27"/>
      <c r="W285" s="27"/>
      <c r="X285" s="27"/>
      <c r="Y285" s="27"/>
    </row>
    <row r="286" spans="1:25" ht="15.7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62"/>
      <c r="S286" s="62"/>
      <c r="T286" s="27"/>
      <c r="U286" s="27"/>
      <c r="V286" s="27"/>
      <c r="W286" s="27"/>
      <c r="X286" s="27"/>
      <c r="Y286" s="27"/>
    </row>
    <row r="287" spans="1:25" ht="15.7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62"/>
      <c r="S287" s="62"/>
      <c r="T287" s="27"/>
      <c r="U287" s="27"/>
      <c r="V287" s="27"/>
      <c r="W287" s="27"/>
      <c r="X287" s="27"/>
      <c r="Y287" s="27"/>
    </row>
    <row r="288" spans="1:25" ht="15.7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62"/>
      <c r="S288" s="62"/>
      <c r="T288" s="27"/>
      <c r="U288" s="27"/>
      <c r="V288" s="27"/>
      <c r="W288" s="27"/>
      <c r="X288" s="27"/>
      <c r="Y288" s="27"/>
    </row>
    <row r="289" spans="1:25" ht="15.7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62"/>
      <c r="S289" s="62"/>
      <c r="T289" s="27"/>
      <c r="U289" s="27"/>
      <c r="V289" s="27"/>
      <c r="W289" s="27"/>
      <c r="X289" s="27"/>
      <c r="Y289" s="27"/>
    </row>
    <row r="290" spans="1:25" ht="15.7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62"/>
      <c r="S290" s="62"/>
      <c r="T290" s="27"/>
      <c r="U290" s="27"/>
      <c r="V290" s="27"/>
      <c r="W290" s="27"/>
      <c r="X290" s="27"/>
      <c r="Y290" s="27"/>
    </row>
    <row r="291" spans="1:25" ht="15.7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62"/>
      <c r="S291" s="62"/>
      <c r="T291" s="27"/>
      <c r="U291" s="27"/>
      <c r="V291" s="27"/>
      <c r="W291" s="27"/>
      <c r="X291" s="27"/>
      <c r="Y291" s="27"/>
    </row>
    <row r="292" spans="1:25" ht="15.7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62"/>
      <c r="S292" s="62"/>
      <c r="T292" s="27"/>
      <c r="U292" s="27"/>
      <c r="V292" s="27"/>
      <c r="W292" s="27"/>
      <c r="X292" s="27"/>
      <c r="Y292" s="27"/>
    </row>
    <row r="293" spans="1:25" ht="15.7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62"/>
      <c r="S293" s="62"/>
      <c r="T293" s="27"/>
      <c r="U293" s="27"/>
      <c r="V293" s="27"/>
      <c r="W293" s="27"/>
      <c r="X293" s="27"/>
      <c r="Y293" s="27"/>
    </row>
    <row r="294" spans="1:25" ht="15.7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62"/>
      <c r="S294" s="62"/>
      <c r="T294" s="27"/>
      <c r="U294" s="27"/>
      <c r="V294" s="27"/>
      <c r="W294" s="27"/>
      <c r="X294" s="27"/>
      <c r="Y294" s="27"/>
    </row>
    <row r="295" spans="1:25" ht="15.7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62"/>
      <c r="S295" s="62"/>
      <c r="T295" s="27"/>
      <c r="U295" s="27"/>
      <c r="V295" s="27"/>
      <c r="W295" s="27"/>
      <c r="X295" s="27"/>
      <c r="Y295" s="27"/>
    </row>
    <row r="296" spans="1:25" ht="15.7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62"/>
      <c r="S296" s="62"/>
      <c r="T296" s="27"/>
      <c r="U296" s="27"/>
      <c r="V296" s="27"/>
      <c r="W296" s="27"/>
      <c r="X296" s="27"/>
      <c r="Y296" s="27"/>
    </row>
    <row r="297" spans="1:25" ht="15.7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62"/>
      <c r="S297" s="62"/>
      <c r="T297" s="27"/>
      <c r="U297" s="27"/>
      <c r="V297" s="27"/>
      <c r="W297" s="27"/>
      <c r="X297" s="27"/>
      <c r="Y297" s="27"/>
    </row>
    <row r="298" spans="1:25" ht="15.7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62"/>
      <c r="S298" s="62"/>
      <c r="T298" s="27"/>
      <c r="U298" s="27"/>
      <c r="V298" s="27"/>
      <c r="W298" s="27"/>
      <c r="X298" s="27"/>
      <c r="Y298" s="27"/>
    </row>
    <row r="299" spans="1:25" ht="15.7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62"/>
      <c r="S299" s="62"/>
      <c r="T299" s="27"/>
      <c r="U299" s="27"/>
      <c r="V299" s="27"/>
      <c r="W299" s="27"/>
      <c r="X299" s="27"/>
      <c r="Y299" s="27"/>
    </row>
    <row r="300" spans="1:25" ht="15.7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62"/>
      <c r="S300" s="62"/>
      <c r="T300" s="27"/>
      <c r="U300" s="27"/>
      <c r="V300" s="27"/>
      <c r="W300" s="27"/>
      <c r="X300" s="27"/>
      <c r="Y300" s="27"/>
    </row>
    <row r="301" spans="1:25" ht="15.7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62"/>
      <c r="S301" s="62"/>
      <c r="T301" s="27"/>
      <c r="U301" s="27"/>
      <c r="V301" s="27"/>
      <c r="W301" s="27"/>
      <c r="X301" s="27"/>
      <c r="Y301" s="27"/>
    </row>
    <row r="302" spans="1:25" ht="15.7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62"/>
      <c r="S302" s="62"/>
      <c r="T302" s="27"/>
      <c r="U302" s="27"/>
      <c r="V302" s="27"/>
      <c r="W302" s="27"/>
      <c r="X302" s="27"/>
      <c r="Y302" s="27"/>
    </row>
    <row r="303" spans="1:25" ht="15.7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62"/>
      <c r="S303" s="62"/>
      <c r="T303" s="27"/>
      <c r="U303" s="27"/>
      <c r="V303" s="27"/>
      <c r="W303" s="27"/>
      <c r="X303" s="27"/>
      <c r="Y303" s="27"/>
    </row>
    <row r="304" spans="1:25" ht="15.7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62"/>
      <c r="S304" s="62"/>
      <c r="T304" s="27"/>
      <c r="U304" s="27"/>
      <c r="V304" s="27"/>
      <c r="W304" s="27"/>
      <c r="X304" s="27"/>
      <c r="Y304" s="27"/>
    </row>
    <row r="305" spans="1:25" ht="15.7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62"/>
      <c r="S305" s="62"/>
      <c r="T305" s="27"/>
      <c r="U305" s="27"/>
      <c r="V305" s="27"/>
      <c r="W305" s="27"/>
      <c r="X305" s="27"/>
      <c r="Y305" s="27"/>
    </row>
    <row r="306" spans="1:25" ht="15.7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62"/>
      <c r="S306" s="62"/>
      <c r="T306" s="27"/>
      <c r="U306" s="27"/>
      <c r="V306" s="27"/>
      <c r="W306" s="27"/>
      <c r="X306" s="27"/>
      <c r="Y306" s="27"/>
    </row>
    <row r="307" spans="1:25" ht="15.7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62"/>
      <c r="S307" s="62"/>
      <c r="T307" s="27"/>
      <c r="U307" s="27"/>
      <c r="V307" s="27"/>
      <c r="W307" s="27"/>
      <c r="X307" s="27"/>
      <c r="Y307" s="27"/>
    </row>
    <row r="308" spans="1:25" ht="15.7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62"/>
      <c r="S308" s="62"/>
      <c r="T308" s="27"/>
      <c r="U308" s="27"/>
      <c r="V308" s="27"/>
      <c r="W308" s="27"/>
      <c r="X308" s="27"/>
      <c r="Y308" s="27"/>
    </row>
    <row r="309" spans="1:25" ht="15.7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62"/>
      <c r="S309" s="62"/>
      <c r="T309" s="27"/>
      <c r="U309" s="27"/>
      <c r="V309" s="27"/>
      <c r="W309" s="27"/>
      <c r="X309" s="27"/>
      <c r="Y309" s="27"/>
    </row>
    <row r="310" spans="1:25" ht="15.7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62"/>
      <c r="S310" s="62"/>
      <c r="T310" s="27"/>
      <c r="U310" s="27"/>
      <c r="V310" s="27"/>
      <c r="W310" s="27"/>
      <c r="X310" s="27"/>
      <c r="Y310" s="27"/>
    </row>
    <row r="311" spans="1:25" ht="15.7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62"/>
      <c r="S311" s="62"/>
      <c r="T311" s="27"/>
      <c r="U311" s="27"/>
      <c r="V311" s="27"/>
      <c r="W311" s="27"/>
      <c r="X311" s="27"/>
      <c r="Y311" s="27"/>
    </row>
    <row r="312" spans="1:25" ht="15.7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62"/>
      <c r="S312" s="62"/>
      <c r="T312" s="27"/>
      <c r="U312" s="27"/>
      <c r="V312" s="27"/>
      <c r="W312" s="27"/>
      <c r="X312" s="27"/>
      <c r="Y312" s="27"/>
    </row>
    <row r="313" spans="1:25" ht="15.7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62"/>
      <c r="S313" s="62"/>
      <c r="T313" s="27"/>
      <c r="U313" s="27"/>
      <c r="V313" s="27"/>
      <c r="W313" s="27"/>
      <c r="X313" s="27"/>
      <c r="Y313" s="27"/>
    </row>
    <row r="314" spans="1:25" ht="15.7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62"/>
      <c r="S314" s="62"/>
      <c r="T314" s="27"/>
      <c r="U314" s="27"/>
      <c r="V314" s="27"/>
      <c r="W314" s="27"/>
      <c r="X314" s="27"/>
      <c r="Y314" s="27"/>
    </row>
    <row r="315" spans="1:25" ht="15.7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62"/>
      <c r="S315" s="62"/>
      <c r="T315" s="27"/>
      <c r="U315" s="27"/>
      <c r="V315" s="27"/>
      <c r="W315" s="27"/>
      <c r="X315" s="27"/>
      <c r="Y315" s="27"/>
    </row>
    <row r="316" spans="1:25" ht="15.7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62"/>
      <c r="S316" s="62"/>
      <c r="T316" s="27"/>
      <c r="U316" s="27"/>
      <c r="V316" s="27"/>
      <c r="W316" s="27"/>
      <c r="X316" s="27"/>
      <c r="Y316" s="27"/>
    </row>
    <row r="317" spans="1:25" ht="15.7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62"/>
      <c r="S317" s="62"/>
      <c r="T317" s="27"/>
      <c r="U317" s="27"/>
      <c r="V317" s="27"/>
      <c r="W317" s="27"/>
      <c r="X317" s="27"/>
      <c r="Y317" s="27"/>
    </row>
    <row r="318" spans="1:25" ht="15.75" customHeight="1"/>
    <row r="319" spans="1:25" ht="15.75" customHeight="1"/>
    <row r="320" spans="1:2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phoneticPr fontId="12" type="noConversion"/>
  <conditionalFormatting sqref="E7:G117 I7:K117 M7:O117">
    <cfRule type="cellIs" dxfId="6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6" man="1"/>
    <brk id="69" man="1"/>
  </rowBreaks>
  <ignoredErrors>
    <ignoredError sqref="E7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E57" sqref="E57"/>
    </sheetView>
  </sheetViews>
  <sheetFormatPr defaultColWidth="12.625" defaultRowHeight="15" customHeight="1"/>
  <cols>
    <col min="1" max="1" width="8.75" customWidth="1"/>
    <col min="2" max="2" width="13.75" customWidth="1"/>
    <col min="3" max="3" width="30.875" customWidth="1"/>
    <col min="4" max="4" width="13.25" customWidth="1"/>
    <col min="5" max="5" width="10.875" customWidth="1"/>
    <col min="6" max="26" width="8.625" customWidth="1"/>
  </cols>
  <sheetData>
    <row r="1" spans="1:5" ht="13.5" customHeight="1">
      <c r="A1" s="96" t="s">
        <v>284</v>
      </c>
      <c r="B1" s="78"/>
      <c r="C1" s="78"/>
      <c r="D1" s="78"/>
      <c r="E1" s="78"/>
    </row>
    <row r="2" spans="1:5" ht="13.5" customHeight="1">
      <c r="A2" s="33" t="s">
        <v>285</v>
      </c>
      <c r="B2" s="33" t="s">
        <v>286</v>
      </c>
      <c r="C2" s="33" t="s">
        <v>287</v>
      </c>
      <c r="D2" s="19" t="s">
        <v>288</v>
      </c>
      <c r="E2" s="19" t="s">
        <v>289</v>
      </c>
    </row>
    <row r="3" spans="1:5" ht="13.5" customHeight="1">
      <c r="A3" s="10">
        <v>1</v>
      </c>
      <c r="B3" s="11" t="s">
        <v>33</v>
      </c>
      <c r="C3" s="11" t="s">
        <v>34</v>
      </c>
      <c r="D3" s="57">
        <v>63</v>
      </c>
      <c r="E3" s="13" t="str">
        <f t="shared" ref="E3:E113" si="0">IF(D3&lt;=35,"Y","N")</f>
        <v>N</v>
      </c>
    </row>
    <row r="4" spans="1:5" ht="13.5" customHeight="1">
      <c r="A4" s="10">
        <v>2</v>
      </c>
      <c r="B4" s="11" t="s">
        <v>35</v>
      </c>
      <c r="C4" s="11" t="s">
        <v>36</v>
      </c>
      <c r="D4" s="44">
        <v>70</v>
      </c>
      <c r="E4" s="13" t="str">
        <f t="shared" si="0"/>
        <v>N</v>
      </c>
    </row>
    <row r="5" spans="1:5" ht="13.5" customHeight="1">
      <c r="A5" s="10">
        <v>3</v>
      </c>
      <c r="B5" s="11" t="s">
        <v>37</v>
      </c>
      <c r="C5" s="11" t="s">
        <v>38</v>
      </c>
      <c r="D5" s="44">
        <v>60.666666666666671</v>
      </c>
      <c r="E5" s="13" t="str">
        <f t="shared" si="0"/>
        <v>N</v>
      </c>
    </row>
    <row r="6" spans="1:5" ht="13.5" customHeight="1">
      <c r="A6" s="10">
        <v>4</v>
      </c>
      <c r="B6" s="11" t="s">
        <v>39</v>
      </c>
      <c r="C6" s="11" t="s">
        <v>40</v>
      </c>
      <c r="D6" s="44">
        <v>60.666666666666671</v>
      </c>
      <c r="E6" s="13" t="str">
        <f t="shared" si="0"/>
        <v>N</v>
      </c>
    </row>
    <row r="7" spans="1:5" ht="13.5" customHeight="1">
      <c r="A7" s="10">
        <v>5</v>
      </c>
      <c r="B7" s="11" t="s">
        <v>41</v>
      </c>
      <c r="C7" s="11" t="s">
        <v>42</v>
      </c>
      <c r="D7" s="44">
        <v>57</v>
      </c>
      <c r="E7" s="13" t="str">
        <f t="shared" si="0"/>
        <v>N</v>
      </c>
    </row>
    <row r="8" spans="1:5" ht="13.5" customHeight="1">
      <c r="A8" s="10">
        <v>6</v>
      </c>
      <c r="B8" s="11" t="s">
        <v>43</v>
      </c>
      <c r="C8" s="11" t="s">
        <v>44</v>
      </c>
      <c r="D8" s="44">
        <v>57</v>
      </c>
      <c r="E8" s="13" t="str">
        <f t="shared" si="0"/>
        <v>N</v>
      </c>
    </row>
    <row r="9" spans="1:5" ht="13.5" customHeight="1">
      <c r="A9" s="10">
        <v>7</v>
      </c>
      <c r="B9" s="11" t="s">
        <v>45</v>
      </c>
      <c r="C9" s="11" t="s">
        <v>46</v>
      </c>
      <c r="D9" s="44">
        <v>65.333333333333329</v>
      </c>
      <c r="E9" s="13" t="str">
        <f t="shared" si="0"/>
        <v>N</v>
      </c>
    </row>
    <row r="10" spans="1:5" ht="13.5" customHeight="1">
      <c r="A10" s="10">
        <v>8</v>
      </c>
      <c r="B10" s="11" t="s">
        <v>47</v>
      </c>
      <c r="C10" s="11" t="s">
        <v>48</v>
      </c>
      <c r="D10" s="44">
        <v>67.666666666666671</v>
      </c>
      <c r="E10" s="13" t="str">
        <f t="shared" si="0"/>
        <v>N</v>
      </c>
    </row>
    <row r="11" spans="1:5" ht="13.5" customHeight="1">
      <c r="A11" s="10">
        <v>9</v>
      </c>
      <c r="B11" s="11" t="s">
        <v>49</v>
      </c>
      <c r="C11" s="11" t="s">
        <v>50</v>
      </c>
      <c r="D11" s="44">
        <v>63</v>
      </c>
      <c r="E11" s="13" t="str">
        <f t="shared" si="0"/>
        <v>N</v>
      </c>
    </row>
    <row r="12" spans="1:5" ht="13.5" customHeight="1">
      <c r="A12" s="10">
        <v>10</v>
      </c>
      <c r="B12" s="11" t="s">
        <v>51</v>
      </c>
      <c r="C12" s="11" t="s">
        <v>52</v>
      </c>
      <c r="D12" s="44">
        <v>63</v>
      </c>
      <c r="E12" s="13" t="str">
        <f t="shared" si="0"/>
        <v>N</v>
      </c>
    </row>
    <row r="13" spans="1:5" ht="13.5" customHeight="1">
      <c r="A13" s="10">
        <v>11</v>
      </c>
      <c r="B13" s="11" t="s">
        <v>53</v>
      </c>
      <c r="C13" s="11" t="s">
        <v>54</v>
      </c>
      <c r="D13" s="44">
        <v>67.666666666666671</v>
      </c>
      <c r="E13" s="13" t="str">
        <f t="shared" si="0"/>
        <v>N</v>
      </c>
    </row>
    <row r="14" spans="1:5" ht="13.5" customHeight="1">
      <c r="A14" s="10">
        <v>12</v>
      </c>
      <c r="B14" s="11" t="s">
        <v>55</v>
      </c>
      <c r="C14" s="11" t="s">
        <v>56</v>
      </c>
      <c r="D14" s="44">
        <v>65.333333333333329</v>
      </c>
      <c r="E14" s="13" t="str">
        <f t="shared" si="0"/>
        <v>N</v>
      </c>
    </row>
    <row r="15" spans="1:5" ht="13.5" customHeight="1">
      <c r="A15" s="10">
        <v>13</v>
      </c>
      <c r="B15" s="11" t="s">
        <v>57</v>
      </c>
      <c r="C15" s="11" t="s">
        <v>58</v>
      </c>
      <c r="D15" s="44">
        <v>63</v>
      </c>
      <c r="E15" s="13" t="str">
        <f t="shared" si="0"/>
        <v>N</v>
      </c>
    </row>
    <row r="16" spans="1:5" ht="13.5" customHeight="1">
      <c r="A16" s="10">
        <v>14</v>
      </c>
      <c r="B16" s="11" t="s">
        <v>59</v>
      </c>
      <c r="C16" s="11" t="s">
        <v>60</v>
      </c>
      <c r="D16" s="44">
        <v>60.666666666666671</v>
      </c>
      <c r="E16" s="13" t="str">
        <f t="shared" si="0"/>
        <v>N</v>
      </c>
    </row>
    <row r="17" spans="1:5" ht="13.5" customHeight="1">
      <c r="A17" s="10">
        <v>15</v>
      </c>
      <c r="B17" s="11" t="s">
        <v>61</v>
      </c>
      <c r="C17" s="11" t="s">
        <v>62</v>
      </c>
      <c r="D17" s="44">
        <v>60.666666666666671</v>
      </c>
      <c r="E17" s="13" t="str">
        <f t="shared" si="0"/>
        <v>N</v>
      </c>
    </row>
    <row r="18" spans="1:5" ht="13.5" customHeight="1">
      <c r="A18" s="10">
        <v>16</v>
      </c>
      <c r="B18" s="11" t="s">
        <v>63</v>
      </c>
      <c r="C18" s="11" t="s">
        <v>64</v>
      </c>
      <c r="D18" s="44">
        <v>63</v>
      </c>
      <c r="E18" s="13" t="str">
        <f t="shared" si="0"/>
        <v>N</v>
      </c>
    </row>
    <row r="19" spans="1:5" ht="13.5" customHeight="1">
      <c r="A19" s="10">
        <v>17</v>
      </c>
      <c r="B19" s="11" t="s">
        <v>65</v>
      </c>
      <c r="C19" s="11" t="s">
        <v>66</v>
      </c>
      <c r="D19" s="44">
        <v>70</v>
      </c>
      <c r="E19" s="13" t="str">
        <f t="shared" si="0"/>
        <v>N</v>
      </c>
    </row>
    <row r="20" spans="1:5" ht="13.5" customHeight="1">
      <c r="A20" s="10">
        <v>18</v>
      </c>
      <c r="B20" s="11" t="s">
        <v>67</v>
      </c>
      <c r="C20" s="11" t="s">
        <v>68</v>
      </c>
      <c r="D20" s="44">
        <v>60.666666666666671</v>
      </c>
      <c r="E20" s="13" t="str">
        <f t="shared" si="0"/>
        <v>N</v>
      </c>
    </row>
    <row r="21" spans="1:5" ht="13.5" customHeight="1">
      <c r="A21" s="10">
        <v>19</v>
      </c>
      <c r="B21" s="11" t="s">
        <v>69</v>
      </c>
      <c r="C21" s="11" t="s">
        <v>70</v>
      </c>
      <c r="D21" s="44">
        <v>63</v>
      </c>
      <c r="E21" s="13" t="str">
        <f t="shared" si="0"/>
        <v>N</v>
      </c>
    </row>
    <row r="22" spans="1:5" ht="13.5" customHeight="1">
      <c r="A22" s="10">
        <v>20</v>
      </c>
      <c r="B22" s="11" t="s">
        <v>71</v>
      </c>
      <c r="C22" s="11" t="s">
        <v>72</v>
      </c>
      <c r="D22" s="44">
        <v>63</v>
      </c>
      <c r="E22" s="13" t="str">
        <f t="shared" si="0"/>
        <v>N</v>
      </c>
    </row>
    <row r="23" spans="1:5" ht="13.5" customHeight="1">
      <c r="A23" s="10">
        <v>21</v>
      </c>
      <c r="B23" s="11" t="s">
        <v>73</v>
      </c>
      <c r="C23" s="11" t="s">
        <v>74</v>
      </c>
      <c r="D23" s="44">
        <v>63</v>
      </c>
      <c r="E23" s="13" t="str">
        <f t="shared" si="0"/>
        <v>N</v>
      </c>
    </row>
    <row r="24" spans="1:5" ht="13.5" customHeight="1">
      <c r="A24" s="10">
        <v>22</v>
      </c>
      <c r="B24" s="11" t="s">
        <v>75</v>
      </c>
      <c r="C24" s="11" t="s">
        <v>76</v>
      </c>
      <c r="D24" s="44">
        <v>63</v>
      </c>
      <c r="E24" s="13" t="str">
        <f t="shared" si="0"/>
        <v>N</v>
      </c>
    </row>
    <row r="25" spans="1:5" ht="13.5" customHeight="1">
      <c r="A25" s="10">
        <v>23</v>
      </c>
      <c r="B25" s="11" t="s">
        <v>77</v>
      </c>
      <c r="C25" s="11" t="s">
        <v>78</v>
      </c>
      <c r="D25" s="44">
        <v>60.666666666666671</v>
      </c>
      <c r="E25" s="13" t="str">
        <f t="shared" si="0"/>
        <v>N</v>
      </c>
    </row>
    <row r="26" spans="1:5" ht="13.5" customHeight="1">
      <c r="A26" s="10">
        <v>24</v>
      </c>
      <c r="B26" s="11" t="s">
        <v>79</v>
      </c>
      <c r="C26" s="11" t="s">
        <v>80</v>
      </c>
      <c r="D26" s="44">
        <v>63</v>
      </c>
      <c r="E26" s="13" t="str">
        <f t="shared" si="0"/>
        <v>N</v>
      </c>
    </row>
    <row r="27" spans="1:5" ht="13.5" customHeight="1">
      <c r="A27" s="10">
        <v>25</v>
      </c>
      <c r="B27" s="11" t="s">
        <v>81</v>
      </c>
      <c r="C27" s="11" t="s">
        <v>82</v>
      </c>
      <c r="D27" s="44">
        <v>65.333333333333329</v>
      </c>
      <c r="E27" s="13" t="str">
        <f t="shared" si="0"/>
        <v>N</v>
      </c>
    </row>
    <row r="28" spans="1:5" ht="13.5" customHeight="1">
      <c r="A28" s="10">
        <v>26</v>
      </c>
      <c r="B28" s="11" t="s">
        <v>83</v>
      </c>
      <c r="C28" s="11" t="s">
        <v>84</v>
      </c>
      <c r="D28" s="44">
        <v>65.333333333333329</v>
      </c>
      <c r="E28" s="13" t="str">
        <f t="shared" si="0"/>
        <v>N</v>
      </c>
    </row>
    <row r="29" spans="1:5" ht="13.5" customHeight="1">
      <c r="A29" s="10">
        <v>27</v>
      </c>
      <c r="B29" s="11" t="s">
        <v>85</v>
      </c>
      <c r="C29" s="11" t="s">
        <v>86</v>
      </c>
      <c r="D29" s="44">
        <v>70</v>
      </c>
      <c r="E29" s="13" t="str">
        <f t="shared" si="0"/>
        <v>N</v>
      </c>
    </row>
    <row r="30" spans="1:5" ht="13.5" customHeight="1">
      <c r="A30" s="10">
        <v>28</v>
      </c>
      <c r="B30" s="11" t="s">
        <v>87</v>
      </c>
      <c r="C30" s="11" t="s">
        <v>88</v>
      </c>
      <c r="D30" s="44">
        <v>60.666666666666671</v>
      </c>
      <c r="E30" s="13" t="str">
        <f t="shared" si="0"/>
        <v>N</v>
      </c>
    </row>
    <row r="31" spans="1:5" ht="13.5" customHeight="1">
      <c r="A31" s="10">
        <v>29</v>
      </c>
      <c r="B31" s="11" t="s">
        <v>89</v>
      </c>
      <c r="C31" s="11" t="s">
        <v>90</v>
      </c>
      <c r="D31" s="44">
        <v>65.333333333333329</v>
      </c>
      <c r="E31" s="13" t="str">
        <f t="shared" si="0"/>
        <v>N</v>
      </c>
    </row>
    <row r="32" spans="1:5" ht="13.5" customHeight="1">
      <c r="A32" s="10">
        <v>30</v>
      </c>
      <c r="B32" s="11" t="s">
        <v>91</v>
      </c>
      <c r="C32" s="11" t="s">
        <v>92</v>
      </c>
      <c r="D32" s="44">
        <v>60.666666666666671</v>
      </c>
      <c r="E32" s="13" t="str">
        <f t="shared" si="0"/>
        <v>N</v>
      </c>
    </row>
    <row r="33" spans="1:5" ht="13.5" customHeight="1">
      <c r="A33" s="10">
        <v>31</v>
      </c>
      <c r="B33" s="11" t="s">
        <v>93</v>
      </c>
      <c r="C33" s="11" t="s">
        <v>94</v>
      </c>
      <c r="D33" s="44">
        <v>60.666666666666671</v>
      </c>
      <c r="E33" s="13" t="str">
        <f t="shared" si="0"/>
        <v>N</v>
      </c>
    </row>
    <row r="34" spans="1:5" ht="13.5" customHeight="1">
      <c r="A34" s="10">
        <v>32</v>
      </c>
      <c r="B34" s="11" t="s">
        <v>95</v>
      </c>
      <c r="C34" s="11" t="s">
        <v>96</v>
      </c>
      <c r="D34" s="44">
        <v>60.666666666666671</v>
      </c>
      <c r="E34" s="13" t="str">
        <f t="shared" si="0"/>
        <v>N</v>
      </c>
    </row>
    <row r="35" spans="1:5" ht="13.5" customHeight="1">
      <c r="A35" s="10">
        <v>33</v>
      </c>
      <c r="B35" s="11" t="s">
        <v>97</v>
      </c>
      <c r="C35" s="11" t="s">
        <v>98</v>
      </c>
      <c r="D35" s="44">
        <v>67.666666666666671</v>
      </c>
      <c r="E35" s="13" t="str">
        <f t="shared" si="0"/>
        <v>N</v>
      </c>
    </row>
    <row r="36" spans="1:5" ht="13.5" customHeight="1">
      <c r="A36" s="10">
        <v>34</v>
      </c>
      <c r="B36" s="11" t="s">
        <v>99</v>
      </c>
      <c r="C36" s="11" t="s">
        <v>100</v>
      </c>
      <c r="D36" s="44">
        <v>70</v>
      </c>
      <c r="E36" s="13" t="str">
        <f t="shared" si="0"/>
        <v>N</v>
      </c>
    </row>
    <row r="37" spans="1:5" ht="13.5" customHeight="1">
      <c r="A37" s="10">
        <v>35</v>
      </c>
      <c r="B37" s="11" t="s">
        <v>101</v>
      </c>
      <c r="C37" s="11" t="s">
        <v>102</v>
      </c>
      <c r="D37" s="44">
        <v>63</v>
      </c>
      <c r="E37" s="13" t="str">
        <f t="shared" si="0"/>
        <v>N</v>
      </c>
    </row>
    <row r="38" spans="1:5" ht="13.5" customHeight="1">
      <c r="A38" s="10">
        <v>36</v>
      </c>
      <c r="B38" s="11" t="s">
        <v>103</v>
      </c>
      <c r="C38" s="11" t="s">
        <v>104</v>
      </c>
      <c r="D38" s="44">
        <v>57</v>
      </c>
      <c r="E38" s="13" t="str">
        <f t="shared" si="0"/>
        <v>N</v>
      </c>
    </row>
    <row r="39" spans="1:5" ht="13.5" customHeight="1">
      <c r="A39" s="10">
        <v>37</v>
      </c>
      <c r="B39" s="11" t="s">
        <v>105</v>
      </c>
      <c r="C39" s="11" t="s">
        <v>106</v>
      </c>
      <c r="D39" s="44">
        <v>63</v>
      </c>
      <c r="E39" s="13" t="str">
        <f t="shared" si="0"/>
        <v>N</v>
      </c>
    </row>
    <row r="40" spans="1:5" ht="13.5" customHeight="1">
      <c r="A40" s="10">
        <v>38</v>
      </c>
      <c r="B40" s="11" t="s">
        <v>107</v>
      </c>
      <c r="C40" s="11" t="s">
        <v>108</v>
      </c>
      <c r="D40" s="44">
        <v>63</v>
      </c>
      <c r="E40" s="13" t="str">
        <f t="shared" si="0"/>
        <v>N</v>
      </c>
    </row>
    <row r="41" spans="1:5" ht="13.5" customHeight="1">
      <c r="A41" s="10">
        <v>39</v>
      </c>
      <c r="B41" s="11" t="s">
        <v>109</v>
      </c>
      <c r="C41" s="11" t="s">
        <v>110</v>
      </c>
      <c r="D41" s="44">
        <v>60.666666666666671</v>
      </c>
      <c r="E41" s="13" t="str">
        <f t="shared" si="0"/>
        <v>N</v>
      </c>
    </row>
    <row r="42" spans="1:5" ht="13.5" customHeight="1">
      <c r="A42" s="10">
        <v>40</v>
      </c>
      <c r="B42" s="11" t="s">
        <v>111</v>
      </c>
      <c r="C42" s="11" t="s">
        <v>112</v>
      </c>
      <c r="D42" s="44">
        <v>63</v>
      </c>
      <c r="E42" s="13" t="str">
        <f t="shared" si="0"/>
        <v>N</v>
      </c>
    </row>
    <row r="43" spans="1:5" ht="13.5" customHeight="1">
      <c r="A43" s="10">
        <v>41</v>
      </c>
      <c r="B43" s="11" t="s">
        <v>113</v>
      </c>
      <c r="C43" s="11" t="s">
        <v>114</v>
      </c>
      <c r="D43" s="44">
        <v>57</v>
      </c>
      <c r="E43" s="13" t="str">
        <f t="shared" si="0"/>
        <v>N</v>
      </c>
    </row>
    <row r="44" spans="1:5" ht="13.5" customHeight="1">
      <c r="A44" s="10">
        <v>42</v>
      </c>
      <c r="B44" s="11" t="s">
        <v>115</v>
      </c>
      <c r="C44" s="11" t="s">
        <v>116</v>
      </c>
      <c r="D44" s="44">
        <v>63</v>
      </c>
      <c r="E44" s="13" t="str">
        <f t="shared" si="0"/>
        <v>N</v>
      </c>
    </row>
    <row r="45" spans="1:5" ht="13.5" customHeight="1">
      <c r="A45" s="10">
        <v>43</v>
      </c>
      <c r="B45" s="11" t="s">
        <v>117</v>
      </c>
      <c r="C45" s="11" t="s">
        <v>118</v>
      </c>
      <c r="D45" s="44">
        <v>67.666666666666671</v>
      </c>
      <c r="E45" s="13" t="str">
        <f t="shared" si="0"/>
        <v>N</v>
      </c>
    </row>
    <row r="46" spans="1:5" ht="13.5" customHeight="1">
      <c r="A46" s="10">
        <v>44</v>
      </c>
      <c r="B46" s="11" t="s">
        <v>119</v>
      </c>
      <c r="C46" s="11" t="s">
        <v>120</v>
      </c>
      <c r="D46" s="44">
        <v>70</v>
      </c>
      <c r="E46" s="13" t="str">
        <f t="shared" si="0"/>
        <v>N</v>
      </c>
    </row>
    <row r="47" spans="1:5" ht="13.5" customHeight="1">
      <c r="A47" s="10">
        <v>45</v>
      </c>
      <c r="B47" s="11" t="s">
        <v>121</v>
      </c>
      <c r="C47" s="11" t="s">
        <v>122</v>
      </c>
      <c r="D47" s="44">
        <v>63</v>
      </c>
      <c r="E47" s="13" t="str">
        <f t="shared" si="0"/>
        <v>N</v>
      </c>
    </row>
    <row r="48" spans="1:5" ht="13.5" customHeight="1">
      <c r="A48" s="10">
        <v>46</v>
      </c>
      <c r="B48" s="11" t="s">
        <v>123</v>
      </c>
      <c r="C48" s="11" t="s">
        <v>124</v>
      </c>
      <c r="D48" s="44">
        <v>60.666666666666671</v>
      </c>
      <c r="E48" s="13" t="str">
        <f t="shared" si="0"/>
        <v>N</v>
      </c>
    </row>
    <row r="49" spans="1:5" ht="13.5" customHeight="1">
      <c r="A49" s="10">
        <v>47</v>
      </c>
      <c r="B49" s="11" t="s">
        <v>125</v>
      </c>
      <c r="C49" s="11" t="s">
        <v>126</v>
      </c>
      <c r="D49" s="44">
        <v>65.333333333333329</v>
      </c>
      <c r="E49" s="13" t="str">
        <f t="shared" si="0"/>
        <v>N</v>
      </c>
    </row>
    <row r="50" spans="1:5" ht="13.5" customHeight="1">
      <c r="A50" s="10">
        <v>48</v>
      </c>
      <c r="B50" s="11" t="s">
        <v>127</v>
      </c>
      <c r="C50" s="11" t="s">
        <v>128</v>
      </c>
      <c r="D50" s="44">
        <v>65.333333333333329</v>
      </c>
      <c r="E50" s="13" t="str">
        <f t="shared" si="0"/>
        <v>N</v>
      </c>
    </row>
    <row r="51" spans="1:5" ht="13.5" customHeight="1">
      <c r="A51" s="10">
        <v>49</v>
      </c>
      <c r="B51" s="11" t="s">
        <v>129</v>
      </c>
      <c r="C51" s="11" t="s">
        <v>130</v>
      </c>
      <c r="D51" s="44">
        <v>67.666666666666671</v>
      </c>
      <c r="E51" s="13" t="str">
        <f t="shared" si="0"/>
        <v>N</v>
      </c>
    </row>
    <row r="52" spans="1:5" ht="13.5" customHeight="1">
      <c r="A52" s="10">
        <v>50</v>
      </c>
      <c r="B52" s="11" t="s">
        <v>131</v>
      </c>
      <c r="C52" s="11" t="s">
        <v>132</v>
      </c>
      <c r="D52" s="44">
        <v>65.333333333333329</v>
      </c>
      <c r="E52" s="13" t="str">
        <f t="shared" si="0"/>
        <v>N</v>
      </c>
    </row>
    <row r="53" spans="1:5" ht="13.5" customHeight="1">
      <c r="A53" s="10">
        <v>51</v>
      </c>
      <c r="B53" s="11" t="s">
        <v>133</v>
      </c>
      <c r="C53" s="11" t="s">
        <v>134</v>
      </c>
      <c r="D53" s="44">
        <v>57</v>
      </c>
      <c r="E53" s="13" t="str">
        <f t="shared" si="0"/>
        <v>N</v>
      </c>
    </row>
    <row r="54" spans="1:5" ht="13.5" customHeight="1">
      <c r="A54" s="10">
        <v>52</v>
      </c>
      <c r="B54" s="11" t="s">
        <v>135</v>
      </c>
      <c r="C54" s="11" t="s">
        <v>136</v>
      </c>
      <c r="D54" s="44">
        <v>63</v>
      </c>
      <c r="E54" s="13" t="str">
        <f t="shared" si="0"/>
        <v>N</v>
      </c>
    </row>
    <row r="55" spans="1:5" ht="13.5" customHeight="1">
      <c r="A55" s="10">
        <v>53</v>
      </c>
      <c r="B55" s="11" t="s">
        <v>137</v>
      </c>
      <c r="C55" s="11" t="s">
        <v>138</v>
      </c>
      <c r="D55" s="44">
        <v>70</v>
      </c>
      <c r="E55" s="13" t="str">
        <f t="shared" si="0"/>
        <v>N</v>
      </c>
    </row>
    <row r="56" spans="1:5" ht="13.5" customHeight="1">
      <c r="A56" s="10">
        <v>54</v>
      </c>
      <c r="B56" s="11" t="s">
        <v>139</v>
      </c>
      <c r="C56" s="11" t="s">
        <v>140</v>
      </c>
      <c r="D56" s="44">
        <v>63</v>
      </c>
      <c r="E56" s="13" t="str">
        <f t="shared" si="0"/>
        <v>N</v>
      </c>
    </row>
    <row r="57" spans="1:5" ht="13.5" customHeight="1">
      <c r="A57" s="10">
        <v>55</v>
      </c>
      <c r="B57" s="11" t="s">
        <v>141</v>
      </c>
      <c r="C57" s="11" t="s">
        <v>142</v>
      </c>
      <c r="D57" s="44">
        <v>65.333333333333329</v>
      </c>
      <c r="E57" s="13" t="str">
        <f t="shared" si="0"/>
        <v>N</v>
      </c>
    </row>
    <row r="58" spans="1:5" ht="13.5" customHeight="1">
      <c r="A58" s="10">
        <v>56</v>
      </c>
      <c r="B58" s="11" t="s">
        <v>143</v>
      </c>
      <c r="C58" s="11" t="s">
        <v>144</v>
      </c>
      <c r="D58" s="44">
        <v>65.333333333333329</v>
      </c>
      <c r="E58" s="13" t="str">
        <f t="shared" si="0"/>
        <v>N</v>
      </c>
    </row>
    <row r="59" spans="1:5" ht="13.5" customHeight="1">
      <c r="A59" s="10">
        <v>57</v>
      </c>
      <c r="B59" s="11" t="s">
        <v>145</v>
      </c>
      <c r="C59" s="11" t="s">
        <v>146</v>
      </c>
      <c r="D59" s="44">
        <v>60.666666666666671</v>
      </c>
      <c r="E59" s="13" t="str">
        <f t="shared" si="0"/>
        <v>N</v>
      </c>
    </row>
    <row r="60" spans="1:5" ht="13.5" customHeight="1">
      <c r="A60" s="10">
        <v>58</v>
      </c>
      <c r="B60" s="11" t="s">
        <v>147</v>
      </c>
      <c r="C60" s="11" t="s">
        <v>148</v>
      </c>
      <c r="D60" s="44">
        <v>63</v>
      </c>
      <c r="E60" s="13" t="str">
        <f t="shared" si="0"/>
        <v>N</v>
      </c>
    </row>
    <row r="61" spans="1:5" ht="13.5" customHeight="1">
      <c r="A61" s="10">
        <v>59</v>
      </c>
      <c r="B61" s="11" t="s">
        <v>149</v>
      </c>
      <c r="C61" s="11" t="s">
        <v>150</v>
      </c>
      <c r="D61" s="44">
        <v>65.333333333333329</v>
      </c>
      <c r="E61" s="13" t="str">
        <f t="shared" si="0"/>
        <v>N</v>
      </c>
    </row>
    <row r="62" spans="1:5" ht="13.5" customHeight="1">
      <c r="A62" s="10">
        <v>60</v>
      </c>
      <c r="B62" s="11" t="s">
        <v>151</v>
      </c>
      <c r="C62" s="11" t="s">
        <v>152</v>
      </c>
      <c r="D62" s="44">
        <v>63</v>
      </c>
      <c r="E62" s="13" t="str">
        <f t="shared" si="0"/>
        <v>N</v>
      </c>
    </row>
    <row r="63" spans="1:5" ht="13.5" customHeight="1">
      <c r="A63" s="10">
        <v>61</v>
      </c>
      <c r="B63" s="11" t="s">
        <v>153</v>
      </c>
      <c r="C63" s="11" t="s">
        <v>154</v>
      </c>
      <c r="D63" s="44">
        <v>60.666666666666671</v>
      </c>
      <c r="E63" s="13" t="str">
        <f t="shared" si="0"/>
        <v>N</v>
      </c>
    </row>
    <row r="64" spans="1:5" ht="13.5" customHeight="1">
      <c r="A64" s="10">
        <v>62</v>
      </c>
      <c r="B64" s="11" t="s">
        <v>155</v>
      </c>
      <c r="C64" s="11" t="s">
        <v>156</v>
      </c>
      <c r="D64" s="44">
        <v>60.666666666666671</v>
      </c>
      <c r="E64" s="13" t="str">
        <f t="shared" si="0"/>
        <v>N</v>
      </c>
    </row>
    <row r="65" spans="1:5" ht="13.5" customHeight="1">
      <c r="A65" s="10">
        <v>63</v>
      </c>
      <c r="B65" s="11" t="s">
        <v>157</v>
      </c>
      <c r="C65" s="11" t="s">
        <v>158</v>
      </c>
      <c r="D65" s="44">
        <v>70</v>
      </c>
      <c r="E65" s="13" t="str">
        <f t="shared" si="0"/>
        <v>N</v>
      </c>
    </row>
    <row r="66" spans="1:5" ht="13.5" customHeight="1">
      <c r="A66" s="10">
        <v>64</v>
      </c>
      <c r="B66" s="11" t="s">
        <v>159</v>
      </c>
      <c r="C66" s="11" t="s">
        <v>160</v>
      </c>
      <c r="D66" s="44">
        <v>67.666666666666671</v>
      </c>
      <c r="E66" s="13" t="str">
        <f t="shared" si="0"/>
        <v>N</v>
      </c>
    </row>
    <row r="67" spans="1:5" ht="13.5" customHeight="1">
      <c r="A67" s="10">
        <v>65</v>
      </c>
      <c r="B67" s="11" t="s">
        <v>161</v>
      </c>
      <c r="C67" s="11" t="s">
        <v>162</v>
      </c>
      <c r="D67" s="44">
        <v>63</v>
      </c>
      <c r="E67" s="13" t="str">
        <f t="shared" si="0"/>
        <v>N</v>
      </c>
    </row>
    <row r="68" spans="1:5" ht="13.5" customHeight="1">
      <c r="A68" s="10">
        <v>66</v>
      </c>
      <c r="B68" s="11" t="s">
        <v>163</v>
      </c>
      <c r="C68" s="11" t="s">
        <v>164</v>
      </c>
      <c r="D68" s="44">
        <v>60.666666666666671</v>
      </c>
      <c r="E68" s="13" t="str">
        <f t="shared" si="0"/>
        <v>N</v>
      </c>
    </row>
    <row r="69" spans="1:5" ht="13.5" customHeight="1">
      <c r="A69" s="10">
        <v>67</v>
      </c>
      <c r="B69" s="11" t="s">
        <v>165</v>
      </c>
      <c r="C69" s="11" t="s">
        <v>166</v>
      </c>
      <c r="D69" s="44">
        <v>60.666666666666671</v>
      </c>
      <c r="E69" s="13" t="str">
        <f t="shared" si="0"/>
        <v>N</v>
      </c>
    </row>
    <row r="70" spans="1:5" ht="13.5" customHeight="1">
      <c r="A70" s="10">
        <v>68</v>
      </c>
      <c r="B70" s="11" t="s">
        <v>167</v>
      </c>
      <c r="C70" s="11" t="s">
        <v>168</v>
      </c>
      <c r="D70" s="44">
        <v>67.666666666666671</v>
      </c>
      <c r="E70" s="13" t="str">
        <f t="shared" si="0"/>
        <v>N</v>
      </c>
    </row>
    <row r="71" spans="1:5" ht="13.5" customHeight="1">
      <c r="A71" s="10">
        <v>69</v>
      </c>
      <c r="B71" s="11" t="s">
        <v>169</v>
      </c>
      <c r="C71" s="11" t="s">
        <v>170</v>
      </c>
      <c r="D71" s="44">
        <v>57</v>
      </c>
      <c r="E71" s="13" t="str">
        <f t="shared" si="0"/>
        <v>N</v>
      </c>
    </row>
    <row r="72" spans="1:5" ht="13.5" customHeight="1">
      <c r="A72" s="10">
        <v>70</v>
      </c>
      <c r="B72" s="11" t="s">
        <v>171</v>
      </c>
      <c r="C72" s="11" t="s">
        <v>172</v>
      </c>
      <c r="D72" s="44">
        <v>63</v>
      </c>
      <c r="E72" s="13" t="str">
        <f t="shared" si="0"/>
        <v>N</v>
      </c>
    </row>
    <row r="73" spans="1:5" ht="13.5" customHeight="1">
      <c r="A73" s="10">
        <v>71</v>
      </c>
      <c r="B73" s="11" t="s">
        <v>173</v>
      </c>
      <c r="C73" s="11" t="s">
        <v>174</v>
      </c>
      <c r="D73" s="44">
        <v>63</v>
      </c>
      <c r="E73" s="13" t="str">
        <f t="shared" si="0"/>
        <v>N</v>
      </c>
    </row>
    <row r="74" spans="1:5" ht="13.5" customHeight="1">
      <c r="A74" s="10">
        <v>72</v>
      </c>
      <c r="B74" s="11" t="s">
        <v>175</v>
      </c>
      <c r="C74" s="11" t="s">
        <v>176</v>
      </c>
      <c r="D74" s="44">
        <v>57</v>
      </c>
      <c r="E74" s="13" t="str">
        <f t="shared" si="0"/>
        <v>N</v>
      </c>
    </row>
    <row r="75" spans="1:5" ht="13.5" customHeight="1">
      <c r="A75" s="10">
        <v>73</v>
      </c>
      <c r="B75" s="11" t="s">
        <v>177</v>
      </c>
      <c r="C75" s="11" t="s">
        <v>178</v>
      </c>
      <c r="D75" s="44">
        <v>67.666666666666671</v>
      </c>
      <c r="E75" s="13" t="str">
        <f t="shared" si="0"/>
        <v>N</v>
      </c>
    </row>
    <row r="76" spans="1:5" ht="13.5" customHeight="1">
      <c r="A76" s="10">
        <v>74</v>
      </c>
      <c r="B76" s="11" t="s">
        <v>179</v>
      </c>
      <c r="C76" s="11" t="s">
        <v>180</v>
      </c>
      <c r="D76" s="44">
        <v>63</v>
      </c>
      <c r="E76" s="13" t="str">
        <f t="shared" si="0"/>
        <v>N</v>
      </c>
    </row>
    <row r="77" spans="1:5" ht="13.5" customHeight="1">
      <c r="A77" s="10">
        <v>75</v>
      </c>
      <c r="B77" s="11" t="s">
        <v>181</v>
      </c>
      <c r="C77" s="11" t="s">
        <v>182</v>
      </c>
      <c r="D77" s="44">
        <v>70</v>
      </c>
      <c r="E77" s="13" t="str">
        <f t="shared" si="0"/>
        <v>N</v>
      </c>
    </row>
    <row r="78" spans="1:5" ht="13.5" customHeight="1">
      <c r="A78" s="10">
        <v>76</v>
      </c>
      <c r="B78" s="11" t="s">
        <v>183</v>
      </c>
      <c r="C78" s="11" t="s">
        <v>184</v>
      </c>
      <c r="D78" s="44">
        <v>87</v>
      </c>
      <c r="E78" s="13" t="str">
        <f t="shared" si="0"/>
        <v>N</v>
      </c>
    </row>
    <row r="79" spans="1:5" ht="13.5" customHeight="1">
      <c r="A79" s="10">
        <v>77</v>
      </c>
      <c r="B79" s="11" t="s">
        <v>185</v>
      </c>
      <c r="C79" s="11" t="s">
        <v>186</v>
      </c>
      <c r="D79" s="44">
        <v>63</v>
      </c>
      <c r="E79" s="13" t="str">
        <f t="shared" si="0"/>
        <v>N</v>
      </c>
    </row>
    <row r="80" spans="1:5" ht="13.5" customHeight="1">
      <c r="A80" s="10">
        <v>78</v>
      </c>
      <c r="B80" s="11" t="s">
        <v>187</v>
      </c>
      <c r="C80" s="11" t="s">
        <v>188</v>
      </c>
      <c r="D80" s="44">
        <v>57</v>
      </c>
      <c r="E80" s="13" t="str">
        <f t="shared" si="0"/>
        <v>N</v>
      </c>
    </row>
    <row r="81" spans="1:5" ht="13.5" customHeight="1">
      <c r="A81" s="10">
        <v>79</v>
      </c>
      <c r="B81" s="11" t="s">
        <v>189</v>
      </c>
      <c r="C81" s="11" t="s">
        <v>190</v>
      </c>
      <c r="D81" s="44">
        <v>70</v>
      </c>
      <c r="E81" s="13" t="str">
        <f t="shared" si="0"/>
        <v>N</v>
      </c>
    </row>
    <row r="82" spans="1:5" ht="13.5" customHeight="1">
      <c r="A82" s="10">
        <v>80</v>
      </c>
      <c r="B82" s="11" t="s">
        <v>191</v>
      </c>
      <c r="C82" s="11" t="s">
        <v>192</v>
      </c>
      <c r="D82" s="44">
        <v>57</v>
      </c>
      <c r="E82" s="13" t="str">
        <f t="shared" si="0"/>
        <v>N</v>
      </c>
    </row>
    <row r="83" spans="1:5" ht="13.5" customHeight="1">
      <c r="A83" s="10">
        <v>81</v>
      </c>
      <c r="B83" s="11" t="s">
        <v>193</v>
      </c>
      <c r="C83" s="11" t="s">
        <v>194</v>
      </c>
      <c r="D83" s="44">
        <v>63</v>
      </c>
      <c r="E83" s="13" t="str">
        <f t="shared" si="0"/>
        <v>N</v>
      </c>
    </row>
    <row r="84" spans="1:5" ht="13.5" customHeight="1">
      <c r="A84" s="10">
        <v>82</v>
      </c>
      <c r="B84" s="11" t="s">
        <v>195</v>
      </c>
      <c r="C84" s="11" t="s">
        <v>196</v>
      </c>
      <c r="D84" s="44">
        <v>63</v>
      </c>
      <c r="E84" s="13" t="str">
        <f t="shared" si="0"/>
        <v>N</v>
      </c>
    </row>
    <row r="85" spans="1:5" ht="13.5" customHeight="1">
      <c r="A85" s="10">
        <v>83</v>
      </c>
      <c r="B85" s="11" t="s">
        <v>197</v>
      </c>
      <c r="C85" s="11" t="s">
        <v>198</v>
      </c>
      <c r="D85" s="44">
        <v>67.666666666666671</v>
      </c>
      <c r="E85" s="13" t="str">
        <f t="shared" si="0"/>
        <v>N</v>
      </c>
    </row>
    <row r="86" spans="1:5" ht="13.5" customHeight="1">
      <c r="A86" s="10">
        <v>84</v>
      </c>
      <c r="B86" s="11" t="s">
        <v>199</v>
      </c>
      <c r="C86" s="11" t="s">
        <v>200</v>
      </c>
      <c r="D86" s="44">
        <v>60.666666666666671</v>
      </c>
      <c r="E86" s="13" t="str">
        <f t="shared" si="0"/>
        <v>N</v>
      </c>
    </row>
    <row r="87" spans="1:5" ht="13.5" customHeight="1">
      <c r="A87" s="10">
        <v>85</v>
      </c>
      <c r="B87" s="11" t="s">
        <v>201</v>
      </c>
      <c r="C87" s="11" t="s">
        <v>202</v>
      </c>
      <c r="D87" s="44">
        <v>67.666666666666671</v>
      </c>
      <c r="E87" s="13" t="str">
        <f t="shared" si="0"/>
        <v>N</v>
      </c>
    </row>
    <row r="88" spans="1:5" ht="13.5" customHeight="1">
      <c r="A88" s="10">
        <v>86</v>
      </c>
      <c r="B88" s="11" t="s">
        <v>203</v>
      </c>
      <c r="C88" s="11" t="s">
        <v>204</v>
      </c>
      <c r="D88" s="44">
        <v>57</v>
      </c>
      <c r="E88" s="13" t="str">
        <f t="shared" si="0"/>
        <v>N</v>
      </c>
    </row>
    <row r="89" spans="1:5" ht="13.5" customHeight="1">
      <c r="A89" s="10">
        <v>87</v>
      </c>
      <c r="B89" s="11" t="s">
        <v>205</v>
      </c>
      <c r="C89" s="11" t="s">
        <v>206</v>
      </c>
      <c r="D89" s="44">
        <v>58</v>
      </c>
      <c r="E89" s="13" t="str">
        <f t="shared" si="0"/>
        <v>N</v>
      </c>
    </row>
    <row r="90" spans="1:5" ht="13.5" customHeight="1">
      <c r="A90" s="10">
        <v>88</v>
      </c>
      <c r="B90" s="11" t="s">
        <v>207</v>
      </c>
      <c r="C90" s="11" t="s">
        <v>208</v>
      </c>
      <c r="D90" s="44">
        <v>63</v>
      </c>
      <c r="E90" s="13" t="str">
        <f t="shared" si="0"/>
        <v>N</v>
      </c>
    </row>
    <row r="91" spans="1:5" ht="13.5" customHeight="1">
      <c r="A91" s="10">
        <v>89</v>
      </c>
      <c r="B91" s="11" t="s">
        <v>209</v>
      </c>
      <c r="C91" s="11" t="s">
        <v>210</v>
      </c>
      <c r="D91" s="44">
        <v>63</v>
      </c>
      <c r="E91" s="13" t="str">
        <f t="shared" si="0"/>
        <v>N</v>
      </c>
    </row>
    <row r="92" spans="1:5" ht="13.5" customHeight="1">
      <c r="A92" s="10">
        <v>90</v>
      </c>
      <c r="B92" s="11" t="s">
        <v>211</v>
      </c>
      <c r="C92" s="11" t="s">
        <v>212</v>
      </c>
      <c r="D92" s="44">
        <v>65.333333333333329</v>
      </c>
      <c r="E92" s="13" t="str">
        <f t="shared" si="0"/>
        <v>N</v>
      </c>
    </row>
    <row r="93" spans="1:5" ht="13.5" customHeight="1">
      <c r="A93" s="10">
        <v>91</v>
      </c>
      <c r="B93" s="11" t="s">
        <v>213</v>
      </c>
      <c r="C93" s="11" t="s">
        <v>214</v>
      </c>
      <c r="D93" s="44">
        <v>58.333333333333336</v>
      </c>
      <c r="E93" s="13" t="str">
        <f t="shared" si="0"/>
        <v>N</v>
      </c>
    </row>
    <row r="94" spans="1:5" ht="13.5" customHeight="1">
      <c r="A94" s="10">
        <v>92</v>
      </c>
      <c r="B94" s="11" t="s">
        <v>215</v>
      </c>
      <c r="C94" s="11" t="s">
        <v>216</v>
      </c>
      <c r="D94" s="44">
        <v>65.333333333333329</v>
      </c>
      <c r="E94" s="13" t="str">
        <f t="shared" si="0"/>
        <v>N</v>
      </c>
    </row>
    <row r="95" spans="1:5" ht="13.5" customHeight="1">
      <c r="A95" s="10">
        <v>93</v>
      </c>
      <c r="B95" s="11" t="s">
        <v>217</v>
      </c>
      <c r="C95" s="11" t="s">
        <v>218</v>
      </c>
      <c r="D95" s="44">
        <v>70</v>
      </c>
      <c r="E95" s="13" t="str">
        <f t="shared" si="0"/>
        <v>N</v>
      </c>
    </row>
    <row r="96" spans="1:5" ht="13.5" customHeight="1">
      <c r="A96" s="10">
        <v>94</v>
      </c>
      <c r="B96" s="11" t="s">
        <v>219</v>
      </c>
      <c r="C96" s="11" t="s">
        <v>220</v>
      </c>
      <c r="D96" s="44">
        <v>63</v>
      </c>
      <c r="E96" s="13" t="str">
        <f t="shared" si="0"/>
        <v>N</v>
      </c>
    </row>
    <row r="97" spans="1:5" ht="13.5" customHeight="1">
      <c r="A97" s="10">
        <v>95</v>
      </c>
      <c r="B97" s="11" t="s">
        <v>221</v>
      </c>
      <c r="C97" s="11" t="s">
        <v>222</v>
      </c>
      <c r="D97" s="44">
        <v>63</v>
      </c>
      <c r="E97" s="13" t="str">
        <f t="shared" si="0"/>
        <v>N</v>
      </c>
    </row>
    <row r="98" spans="1:5" ht="13.5" customHeight="1">
      <c r="A98" s="10">
        <v>96</v>
      </c>
      <c r="B98" s="11" t="s">
        <v>223</v>
      </c>
      <c r="C98" s="11" t="s">
        <v>224</v>
      </c>
      <c r="D98" s="44">
        <v>65.333333333333329</v>
      </c>
      <c r="E98" s="13" t="str">
        <f t="shared" si="0"/>
        <v>N</v>
      </c>
    </row>
    <row r="99" spans="1:5" ht="13.5" customHeight="1">
      <c r="A99" s="10">
        <v>97</v>
      </c>
      <c r="B99" s="11" t="s">
        <v>225</v>
      </c>
      <c r="C99" s="11" t="s">
        <v>226</v>
      </c>
      <c r="D99" s="44">
        <v>65.333333333333329</v>
      </c>
      <c r="E99" s="13" t="str">
        <f t="shared" si="0"/>
        <v>N</v>
      </c>
    </row>
    <row r="100" spans="1:5" ht="13.5" customHeight="1">
      <c r="A100" s="10">
        <v>98</v>
      </c>
      <c r="B100" s="11" t="s">
        <v>227</v>
      </c>
      <c r="C100" s="11" t="s">
        <v>228</v>
      </c>
      <c r="D100" s="44">
        <v>65.333333333333329</v>
      </c>
      <c r="E100" s="13" t="str">
        <f t="shared" si="0"/>
        <v>N</v>
      </c>
    </row>
    <row r="101" spans="1:5" ht="13.5" customHeight="1">
      <c r="A101" s="10">
        <v>99</v>
      </c>
      <c r="B101" s="11" t="s">
        <v>229</v>
      </c>
      <c r="C101" s="11" t="s">
        <v>230</v>
      </c>
      <c r="D101" s="44">
        <v>63</v>
      </c>
      <c r="E101" s="13" t="str">
        <f t="shared" si="0"/>
        <v>N</v>
      </c>
    </row>
    <row r="102" spans="1:5" ht="13.5" customHeight="1">
      <c r="A102" s="10">
        <v>100</v>
      </c>
      <c r="B102" s="11" t="s">
        <v>231</v>
      </c>
      <c r="C102" s="11" t="s">
        <v>232</v>
      </c>
      <c r="D102" s="44">
        <v>60.666666666666671</v>
      </c>
      <c r="E102" s="13" t="str">
        <f t="shared" si="0"/>
        <v>N</v>
      </c>
    </row>
    <row r="103" spans="1:5" ht="13.5" customHeight="1">
      <c r="A103" s="10">
        <v>101</v>
      </c>
      <c r="B103" s="11" t="s">
        <v>233</v>
      </c>
      <c r="C103" s="11" t="s">
        <v>234</v>
      </c>
      <c r="D103" s="44">
        <v>70</v>
      </c>
      <c r="E103" s="13" t="str">
        <f t="shared" si="0"/>
        <v>N</v>
      </c>
    </row>
    <row r="104" spans="1:5" ht="13.5" customHeight="1">
      <c r="A104" s="10">
        <v>102</v>
      </c>
      <c r="B104" s="11" t="s">
        <v>235</v>
      </c>
      <c r="C104" s="11" t="s">
        <v>236</v>
      </c>
      <c r="D104" s="44">
        <v>63</v>
      </c>
      <c r="E104" s="13" t="str">
        <f t="shared" si="0"/>
        <v>N</v>
      </c>
    </row>
    <row r="105" spans="1:5" ht="13.5" customHeight="1">
      <c r="A105" s="10">
        <v>103</v>
      </c>
      <c r="B105" s="11" t="s">
        <v>237</v>
      </c>
      <c r="C105" s="11" t="s">
        <v>238</v>
      </c>
      <c r="D105" s="44">
        <v>63</v>
      </c>
      <c r="E105" s="13" t="str">
        <f t="shared" si="0"/>
        <v>N</v>
      </c>
    </row>
    <row r="106" spans="1:5" ht="13.5" customHeight="1">
      <c r="A106" s="10">
        <v>104</v>
      </c>
      <c r="B106" s="11" t="s">
        <v>239</v>
      </c>
      <c r="C106" s="11" t="s">
        <v>240</v>
      </c>
      <c r="D106" s="44">
        <v>63</v>
      </c>
      <c r="E106" s="13" t="str">
        <f t="shared" si="0"/>
        <v>N</v>
      </c>
    </row>
    <row r="107" spans="1:5" ht="13.5" customHeight="1">
      <c r="A107" s="10">
        <v>105</v>
      </c>
      <c r="B107" s="11" t="s">
        <v>241</v>
      </c>
      <c r="C107" s="11" t="s">
        <v>242</v>
      </c>
      <c r="D107" s="44">
        <v>58.333333333333336</v>
      </c>
      <c r="E107" s="13" t="str">
        <f t="shared" si="0"/>
        <v>N</v>
      </c>
    </row>
    <row r="108" spans="1:5" ht="13.5" customHeight="1">
      <c r="A108" s="10">
        <v>106</v>
      </c>
      <c r="B108" s="11" t="s">
        <v>243</v>
      </c>
      <c r="C108" s="11" t="s">
        <v>244</v>
      </c>
      <c r="D108" s="44">
        <v>60.666666666666671</v>
      </c>
      <c r="E108" s="13" t="str">
        <f t="shared" si="0"/>
        <v>N</v>
      </c>
    </row>
    <row r="109" spans="1:5" ht="13.5" customHeight="1">
      <c r="A109" s="10">
        <v>107</v>
      </c>
      <c r="B109" s="11" t="s">
        <v>245</v>
      </c>
      <c r="C109" s="11" t="s">
        <v>246</v>
      </c>
      <c r="D109" s="44">
        <v>63</v>
      </c>
      <c r="E109" s="13" t="str">
        <f t="shared" si="0"/>
        <v>N</v>
      </c>
    </row>
    <row r="110" spans="1:5" ht="13.5" customHeight="1">
      <c r="A110" s="10">
        <v>108</v>
      </c>
      <c r="B110" s="11" t="s">
        <v>247</v>
      </c>
      <c r="C110" s="11" t="s">
        <v>248</v>
      </c>
      <c r="D110" s="44">
        <v>63</v>
      </c>
      <c r="E110" s="13" t="str">
        <f t="shared" si="0"/>
        <v>N</v>
      </c>
    </row>
    <row r="111" spans="1:5" ht="13.5" customHeight="1">
      <c r="A111" s="10">
        <v>109</v>
      </c>
      <c r="B111" s="11" t="s">
        <v>249</v>
      </c>
      <c r="C111" s="11" t="s">
        <v>250</v>
      </c>
      <c r="D111" s="44">
        <v>63</v>
      </c>
      <c r="E111" s="13" t="str">
        <f t="shared" si="0"/>
        <v>N</v>
      </c>
    </row>
    <row r="112" spans="1:5" ht="13.5" customHeight="1">
      <c r="A112" s="10">
        <v>110</v>
      </c>
      <c r="B112" s="11" t="s">
        <v>251</v>
      </c>
      <c r="C112" s="11" t="s">
        <v>252</v>
      </c>
      <c r="D112" s="44">
        <v>63</v>
      </c>
      <c r="E112" s="13" t="str">
        <f t="shared" si="0"/>
        <v>N</v>
      </c>
    </row>
    <row r="113" spans="1:5" ht="13.5" customHeight="1">
      <c r="A113" s="10">
        <v>111</v>
      </c>
      <c r="B113" s="11" t="s">
        <v>253</v>
      </c>
      <c r="C113" s="11" t="s">
        <v>254</v>
      </c>
      <c r="D113" s="44">
        <v>67.666666666666671</v>
      </c>
      <c r="E113" s="13" t="str">
        <f t="shared" si="0"/>
        <v>N</v>
      </c>
    </row>
    <row r="114" spans="1:5" ht="13.5" customHeight="1"/>
    <row r="115" spans="1:5" ht="13.5" customHeight="1"/>
    <row r="116" spans="1:5" ht="13.5" customHeight="1"/>
    <row r="117" spans="1:5" ht="13.5" customHeight="1"/>
    <row r="118" spans="1:5" ht="13.5" customHeight="1"/>
    <row r="119" spans="1:5" ht="13.5" customHeight="1"/>
    <row r="120" spans="1:5" ht="13.5" customHeight="1"/>
    <row r="121" spans="1:5" ht="13.5" customHeight="1"/>
    <row r="122" spans="1:5" ht="13.5" customHeight="1"/>
    <row r="123" spans="1:5" ht="13.5" customHeight="1"/>
    <row r="124" spans="1:5" ht="13.5" customHeight="1"/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E1"/>
  </mergeCells>
  <conditionalFormatting sqref="E3:E113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1000"/>
  <sheetViews>
    <sheetView topLeftCell="J100" workbookViewId="0">
      <selection activeCell="R7" sqref="R7:R117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3" width="13.25" customWidth="1"/>
    <col min="14" max="14" width="13.25" style="58" customWidth="1"/>
    <col min="15" max="17" width="13.25" customWidth="1"/>
    <col min="18" max="18" width="6.375" customWidth="1"/>
    <col min="19" max="35" width="8" customWidth="1"/>
  </cols>
  <sheetData>
    <row r="1" spans="1:35" ht="19.5" customHeight="1">
      <c r="A1" s="83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19.5" customHeight="1">
      <c r="A2" s="83" t="s">
        <v>290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19.5" customHeight="1">
      <c r="A3" s="83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t="19.5" customHeight="1">
      <c r="A4" s="23" t="s">
        <v>22</v>
      </c>
      <c r="B4" s="21" t="s">
        <v>274</v>
      </c>
      <c r="C4" s="28" t="s">
        <v>24</v>
      </c>
      <c r="D4" s="83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  <c r="R4" s="97" t="s">
        <v>27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.75">
      <c r="A5" s="23"/>
      <c r="B5" s="21"/>
      <c r="C5" s="23" t="s">
        <v>275</v>
      </c>
      <c r="D5" s="34" t="s">
        <v>276</v>
      </c>
      <c r="E5" s="34" t="s">
        <v>280</v>
      </c>
      <c r="F5" s="34" t="s">
        <v>281</v>
      </c>
      <c r="G5" s="90" t="s">
        <v>277</v>
      </c>
      <c r="H5" s="90" t="s">
        <v>278</v>
      </c>
      <c r="I5" s="90" t="s">
        <v>279</v>
      </c>
      <c r="J5" s="34" t="s">
        <v>282</v>
      </c>
      <c r="K5" s="90" t="s">
        <v>277</v>
      </c>
      <c r="L5" s="90" t="s">
        <v>278</v>
      </c>
      <c r="M5" s="90" t="s">
        <v>279</v>
      </c>
      <c r="N5" s="34" t="s">
        <v>283</v>
      </c>
      <c r="O5" s="90" t="s">
        <v>277</v>
      </c>
      <c r="P5" s="90" t="s">
        <v>278</v>
      </c>
      <c r="Q5" s="90" t="s">
        <v>279</v>
      </c>
      <c r="R5" s="98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ht="31.5" customHeight="1">
      <c r="A6" s="29"/>
      <c r="B6" s="35"/>
      <c r="C6" s="29" t="s">
        <v>29</v>
      </c>
      <c r="D6" s="23"/>
      <c r="E6" s="23"/>
      <c r="F6" s="23">
        <v>14</v>
      </c>
      <c r="G6" s="81"/>
      <c r="H6" s="81"/>
      <c r="I6" s="81"/>
      <c r="J6" s="23">
        <v>28</v>
      </c>
      <c r="K6" s="81"/>
      <c r="L6" s="81"/>
      <c r="M6" s="81"/>
      <c r="N6" s="23">
        <v>28</v>
      </c>
      <c r="O6" s="81"/>
      <c r="P6" s="81"/>
      <c r="Q6" s="81"/>
      <c r="R6" s="23">
        <v>70</v>
      </c>
      <c r="S6" s="27"/>
      <c r="T6" s="27"/>
      <c r="U6" s="45"/>
      <c r="V6" s="45"/>
      <c r="W6" s="45"/>
      <c r="X6" s="45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19.5" customHeight="1">
      <c r="A7" s="10">
        <v>1</v>
      </c>
      <c r="B7" s="11" t="s">
        <v>33</v>
      </c>
      <c r="C7" s="11" t="s">
        <v>34</v>
      </c>
      <c r="D7" s="30"/>
      <c r="E7" s="36"/>
      <c r="F7" s="46">
        <v>14</v>
      </c>
      <c r="G7" s="30">
        <f t="shared" ref="G7:G117" si="0">IF(F7&gt;=($F$6*0.7),1,0)</f>
        <v>1</v>
      </c>
      <c r="H7" s="30">
        <f t="shared" ref="H7:H117" si="1">IF(F7&gt;=($F$6*0.8),1,0)</f>
        <v>1</v>
      </c>
      <c r="I7" s="30">
        <f t="shared" ref="I7:I117" si="2">IF(F7&gt;=($F$6*0.9),1,0)</f>
        <v>1</v>
      </c>
      <c r="J7" s="46">
        <v>26</v>
      </c>
      <c r="K7" s="30">
        <f t="shared" ref="K7:K117" si="3">IF(J7&gt;=($F$6*0.7),1,0)</f>
        <v>1</v>
      </c>
      <c r="L7" s="30">
        <f t="shared" ref="L7:L117" si="4">IF(J7&gt;=($F$6*0.8),1,0)</f>
        <v>1</v>
      </c>
      <c r="M7" s="30">
        <f t="shared" ref="M7:M117" si="5">IF(J7&gt;=($F$6*0.9),1,0)</f>
        <v>1</v>
      </c>
      <c r="N7" s="27">
        <v>22</v>
      </c>
      <c r="O7" s="30">
        <f t="shared" ref="O7:O117" si="6">IF(N7&gt;=($N$6*0.7),1,0)</f>
        <v>1</v>
      </c>
      <c r="P7" s="30">
        <f t="shared" ref="P7:P117" si="7">IF(N7&gt;=($N$6*0.8),1,0)</f>
        <v>0</v>
      </c>
      <c r="Q7" s="30">
        <f t="shared" ref="Q7:Q117" si="8">IF(N7&gt;=($N$6*0.9),1,0)</f>
        <v>0</v>
      </c>
      <c r="R7" s="59">
        <v>62</v>
      </c>
      <c r="T7" s="27"/>
      <c r="U7" s="44"/>
      <c r="V7" s="44"/>
      <c r="W7" s="44"/>
      <c r="X7" s="4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</row>
    <row r="8" spans="1:35" ht="19.5" customHeight="1">
      <c r="A8" s="10">
        <v>2</v>
      </c>
      <c r="B8" s="11" t="s">
        <v>35</v>
      </c>
      <c r="C8" s="11" t="s">
        <v>36</v>
      </c>
      <c r="D8" s="30"/>
      <c r="E8" s="36"/>
      <c r="F8" s="46">
        <v>13</v>
      </c>
      <c r="G8" s="30">
        <f t="shared" si="0"/>
        <v>1</v>
      </c>
      <c r="H8" s="30">
        <f t="shared" si="1"/>
        <v>1</v>
      </c>
      <c r="I8" s="30">
        <f t="shared" si="2"/>
        <v>1</v>
      </c>
      <c r="J8" s="46">
        <v>27.6</v>
      </c>
      <c r="K8" s="30">
        <f t="shared" si="3"/>
        <v>1</v>
      </c>
      <c r="L8" s="30">
        <f t="shared" si="4"/>
        <v>1</v>
      </c>
      <c r="M8" s="30">
        <f t="shared" si="5"/>
        <v>1</v>
      </c>
      <c r="N8" s="44">
        <v>28.466666666666669</v>
      </c>
      <c r="O8" s="30">
        <f t="shared" si="6"/>
        <v>1</v>
      </c>
      <c r="P8" s="30">
        <f t="shared" si="7"/>
        <v>1</v>
      </c>
      <c r="Q8" s="30">
        <f t="shared" si="8"/>
        <v>1</v>
      </c>
      <c r="R8" s="59">
        <v>69</v>
      </c>
      <c r="T8" s="27"/>
      <c r="U8" s="44"/>
      <c r="V8" s="44"/>
      <c r="W8" s="44"/>
      <c r="X8" s="44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1:35" ht="19.5" customHeight="1">
      <c r="A9" s="10">
        <v>3</v>
      </c>
      <c r="B9" s="11" t="s">
        <v>37</v>
      </c>
      <c r="C9" s="11" t="s">
        <v>38</v>
      </c>
      <c r="D9" s="30"/>
      <c r="E9" s="36"/>
      <c r="F9" s="46">
        <v>11</v>
      </c>
      <c r="G9" s="30">
        <f t="shared" si="0"/>
        <v>1</v>
      </c>
      <c r="H9" s="30">
        <f t="shared" si="1"/>
        <v>0</v>
      </c>
      <c r="I9" s="30">
        <f t="shared" si="2"/>
        <v>0</v>
      </c>
      <c r="J9" s="46">
        <v>24</v>
      </c>
      <c r="K9" s="30">
        <f t="shared" si="3"/>
        <v>1</v>
      </c>
      <c r="L9" s="30">
        <f t="shared" si="4"/>
        <v>1</v>
      </c>
      <c r="M9" s="30">
        <f t="shared" si="5"/>
        <v>1</v>
      </c>
      <c r="N9" s="44">
        <v>25</v>
      </c>
      <c r="O9" s="30">
        <f t="shared" si="6"/>
        <v>1</v>
      </c>
      <c r="P9" s="30">
        <f t="shared" si="7"/>
        <v>1</v>
      </c>
      <c r="Q9" s="30">
        <f t="shared" si="8"/>
        <v>0</v>
      </c>
      <c r="R9" s="59">
        <v>59.666666666666671</v>
      </c>
      <c r="T9" s="27"/>
      <c r="U9" s="44"/>
      <c r="V9" s="44"/>
      <c r="W9" s="44"/>
      <c r="X9" s="44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spans="1:35" ht="19.5" customHeight="1">
      <c r="A10" s="10">
        <v>4</v>
      </c>
      <c r="B10" s="11" t="s">
        <v>39</v>
      </c>
      <c r="C10" s="11" t="s">
        <v>40</v>
      </c>
      <c r="D10" s="30"/>
      <c r="E10" s="36"/>
      <c r="F10" s="46">
        <v>10</v>
      </c>
      <c r="G10" s="30">
        <f t="shared" si="0"/>
        <v>1</v>
      </c>
      <c r="H10" s="30">
        <f t="shared" si="1"/>
        <v>0</v>
      </c>
      <c r="I10" s="30">
        <f t="shared" si="2"/>
        <v>0</v>
      </c>
      <c r="J10" s="46">
        <v>24</v>
      </c>
      <c r="K10" s="30">
        <f t="shared" si="3"/>
        <v>1</v>
      </c>
      <c r="L10" s="30">
        <f t="shared" si="4"/>
        <v>1</v>
      </c>
      <c r="M10" s="30">
        <f t="shared" si="5"/>
        <v>1</v>
      </c>
      <c r="N10" s="44">
        <v>25.666666666666671</v>
      </c>
      <c r="O10" s="30">
        <f t="shared" si="6"/>
        <v>1</v>
      </c>
      <c r="P10" s="30">
        <f t="shared" si="7"/>
        <v>1</v>
      </c>
      <c r="Q10" s="30">
        <f t="shared" si="8"/>
        <v>1</v>
      </c>
      <c r="R10" s="59">
        <v>59.666666666666671</v>
      </c>
      <c r="T10" s="27"/>
      <c r="U10" s="44"/>
      <c r="V10" s="44"/>
      <c r="W10" s="44"/>
      <c r="X10" s="44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1:35" ht="19.5" customHeight="1">
      <c r="A11" s="10">
        <v>5</v>
      </c>
      <c r="B11" s="11" t="s">
        <v>41</v>
      </c>
      <c r="C11" s="11" t="s">
        <v>42</v>
      </c>
      <c r="D11" s="30"/>
      <c r="E11" s="36"/>
      <c r="F11" s="46">
        <v>6</v>
      </c>
      <c r="G11" s="30">
        <f t="shared" si="0"/>
        <v>0</v>
      </c>
      <c r="H11" s="30">
        <f t="shared" si="1"/>
        <v>0</v>
      </c>
      <c r="I11" s="30">
        <f t="shared" si="2"/>
        <v>0</v>
      </c>
      <c r="J11" s="46">
        <v>28</v>
      </c>
      <c r="K11" s="30">
        <f t="shared" si="3"/>
        <v>1</v>
      </c>
      <c r="L11" s="30">
        <f t="shared" si="4"/>
        <v>1</v>
      </c>
      <c r="M11" s="30">
        <f t="shared" si="5"/>
        <v>1</v>
      </c>
      <c r="N11" s="57">
        <v>23</v>
      </c>
      <c r="O11" s="30">
        <f t="shared" si="6"/>
        <v>1</v>
      </c>
      <c r="P11" s="30">
        <f t="shared" si="7"/>
        <v>1</v>
      </c>
      <c r="Q11" s="30">
        <f t="shared" si="8"/>
        <v>0</v>
      </c>
      <c r="R11" s="59">
        <v>57.333333333333336</v>
      </c>
      <c r="T11" s="27"/>
      <c r="U11" s="44"/>
      <c r="V11" s="44"/>
      <c r="W11" s="44"/>
      <c r="X11" s="44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35" ht="19.5" customHeight="1">
      <c r="A12" s="10">
        <v>6</v>
      </c>
      <c r="B12" s="11" t="s">
        <v>43</v>
      </c>
      <c r="C12" s="11" t="s">
        <v>44</v>
      </c>
      <c r="D12" s="30"/>
      <c r="E12" s="36"/>
      <c r="F12" s="46">
        <v>12</v>
      </c>
      <c r="G12" s="30">
        <f t="shared" si="0"/>
        <v>1</v>
      </c>
      <c r="H12" s="30">
        <f t="shared" si="1"/>
        <v>1</v>
      </c>
      <c r="I12" s="30">
        <f t="shared" si="2"/>
        <v>0</v>
      </c>
      <c r="J12" s="46">
        <v>21</v>
      </c>
      <c r="K12" s="30">
        <f t="shared" si="3"/>
        <v>1</v>
      </c>
      <c r="L12" s="30">
        <f t="shared" si="4"/>
        <v>1</v>
      </c>
      <c r="M12" s="30">
        <f t="shared" si="5"/>
        <v>1</v>
      </c>
      <c r="N12" s="57">
        <v>24</v>
      </c>
      <c r="O12" s="30">
        <f t="shared" si="6"/>
        <v>1</v>
      </c>
      <c r="P12" s="30">
        <f t="shared" si="7"/>
        <v>1</v>
      </c>
      <c r="Q12" s="30">
        <f t="shared" si="8"/>
        <v>0</v>
      </c>
      <c r="R12" s="59">
        <v>57.333333333333336</v>
      </c>
      <c r="T12" s="27"/>
      <c r="U12" s="44"/>
      <c r="V12" s="44"/>
      <c r="W12" s="44"/>
      <c r="X12" s="44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1:35" ht="19.5" customHeight="1">
      <c r="A13" s="10">
        <v>7</v>
      </c>
      <c r="B13" s="11" t="s">
        <v>45</v>
      </c>
      <c r="C13" s="11" t="s">
        <v>46</v>
      </c>
      <c r="D13" s="30"/>
      <c r="E13" s="36"/>
      <c r="F13" s="46">
        <v>13</v>
      </c>
      <c r="G13" s="30">
        <f t="shared" si="0"/>
        <v>1</v>
      </c>
      <c r="H13" s="30">
        <f t="shared" si="1"/>
        <v>1</v>
      </c>
      <c r="I13" s="30">
        <f t="shared" si="2"/>
        <v>1</v>
      </c>
      <c r="J13" s="46">
        <v>27</v>
      </c>
      <c r="K13" s="30">
        <f t="shared" si="3"/>
        <v>1</v>
      </c>
      <c r="L13" s="30">
        <f t="shared" si="4"/>
        <v>1</v>
      </c>
      <c r="M13" s="30">
        <f t="shared" si="5"/>
        <v>1</v>
      </c>
      <c r="N13" s="57">
        <v>24</v>
      </c>
      <c r="O13" s="30">
        <f t="shared" si="6"/>
        <v>1</v>
      </c>
      <c r="P13" s="30">
        <f t="shared" si="7"/>
        <v>1</v>
      </c>
      <c r="Q13" s="30">
        <f t="shared" si="8"/>
        <v>0</v>
      </c>
      <c r="R13" s="59">
        <v>64.333333333333329</v>
      </c>
      <c r="T13" s="27"/>
      <c r="U13" s="44"/>
      <c r="V13" s="44"/>
      <c r="W13" s="44"/>
      <c r="X13" s="44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</row>
    <row r="14" spans="1:35" ht="19.5" customHeight="1">
      <c r="A14" s="10">
        <v>8</v>
      </c>
      <c r="B14" s="11" t="s">
        <v>47</v>
      </c>
      <c r="C14" s="11" t="s">
        <v>48</v>
      </c>
      <c r="D14" s="30"/>
      <c r="E14" s="36"/>
      <c r="F14" s="46">
        <v>14</v>
      </c>
      <c r="G14" s="30">
        <f t="shared" si="0"/>
        <v>1</v>
      </c>
      <c r="H14" s="30">
        <f t="shared" si="1"/>
        <v>1</v>
      </c>
      <c r="I14" s="30">
        <f t="shared" si="2"/>
        <v>1</v>
      </c>
      <c r="J14" s="46">
        <v>27</v>
      </c>
      <c r="K14" s="30">
        <f t="shared" si="3"/>
        <v>1</v>
      </c>
      <c r="L14" s="30">
        <f t="shared" si="4"/>
        <v>1</v>
      </c>
      <c r="M14" s="30">
        <f t="shared" si="5"/>
        <v>1</v>
      </c>
      <c r="N14" s="57">
        <v>26</v>
      </c>
      <c r="O14" s="30">
        <f t="shared" si="6"/>
        <v>1</v>
      </c>
      <c r="P14" s="30">
        <f t="shared" si="7"/>
        <v>1</v>
      </c>
      <c r="Q14" s="30">
        <f t="shared" si="8"/>
        <v>1</v>
      </c>
      <c r="R14" s="59">
        <v>66.666666666666671</v>
      </c>
      <c r="T14" s="27"/>
      <c r="U14" s="44"/>
      <c r="V14" s="44"/>
      <c r="W14" s="44"/>
      <c r="X14" s="44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1:35" ht="19.5" customHeight="1">
      <c r="A15" s="10">
        <v>9</v>
      </c>
      <c r="B15" s="11" t="s">
        <v>49</v>
      </c>
      <c r="C15" s="11" t="s">
        <v>50</v>
      </c>
      <c r="D15" s="30"/>
      <c r="E15" s="36"/>
      <c r="F15" s="46">
        <v>12</v>
      </c>
      <c r="G15" s="30">
        <f t="shared" si="0"/>
        <v>1</v>
      </c>
      <c r="H15" s="30">
        <f t="shared" si="1"/>
        <v>1</v>
      </c>
      <c r="I15" s="30">
        <f t="shared" si="2"/>
        <v>0</v>
      </c>
      <c r="J15" s="46">
        <v>27</v>
      </c>
      <c r="K15" s="30">
        <f t="shared" si="3"/>
        <v>1</v>
      </c>
      <c r="L15" s="30">
        <f t="shared" si="4"/>
        <v>1</v>
      </c>
      <c r="M15" s="30">
        <f t="shared" si="5"/>
        <v>1</v>
      </c>
      <c r="N15" s="44">
        <v>23</v>
      </c>
      <c r="O15" s="30">
        <f t="shared" si="6"/>
        <v>1</v>
      </c>
      <c r="P15" s="30">
        <f t="shared" si="7"/>
        <v>1</v>
      </c>
      <c r="Q15" s="30">
        <f t="shared" si="8"/>
        <v>0</v>
      </c>
      <c r="R15" s="59">
        <v>62</v>
      </c>
      <c r="T15" s="27"/>
      <c r="U15" s="44"/>
      <c r="V15" s="44"/>
      <c r="W15" s="44"/>
      <c r="X15" s="44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</row>
    <row r="16" spans="1:35" ht="19.5" customHeight="1">
      <c r="A16" s="10">
        <v>10</v>
      </c>
      <c r="B16" s="11" t="s">
        <v>51</v>
      </c>
      <c r="C16" s="11" t="s">
        <v>52</v>
      </c>
      <c r="D16" s="30"/>
      <c r="E16" s="36"/>
      <c r="F16" s="46">
        <v>12</v>
      </c>
      <c r="G16" s="30">
        <f t="shared" si="0"/>
        <v>1</v>
      </c>
      <c r="H16" s="30">
        <f t="shared" si="1"/>
        <v>1</v>
      </c>
      <c r="I16" s="30">
        <f t="shared" si="2"/>
        <v>0</v>
      </c>
      <c r="J16" s="46">
        <v>26</v>
      </c>
      <c r="K16" s="30">
        <f t="shared" si="3"/>
        <v>1</v>
      </c>
      <c r="L16" s="30">
        <f t="shared" si="4"/>
        <v>1</v>
      </c>
      <c r="M16" s="30">
        <f t="shared" si="5"/>
        <v>1</v>
      </c>
      <c r="N16" s="44">
        <v>24</v>
      </c>
      <c r="O16" s="30">
        <f t="shared" si="6"/>
        <v>1</v>
      </c>
      <c r="P16" s="30">
        <f t="shared" si="7"/>
        <v>1</v>
      </c>
      <c r="Q16" s="30">
        <f t="shared" si="8"/>
        <v>0</v>
      </c>
      <c r="R16" s="59">
        <v>62</v>
      </c>
      <c r="T16" s="27"/>
      <c r="U16" s="44"/>
      <c r="V16" s="44"/>
      <c r="W16" s="44"/>
      <c r="X16" s="44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1:35" ht="19.5" customHeight="1">
      <c r="A17" s="10">
        <v>11</v>
      </c>
      <c r="B17" s="11" t="s">
        <v>53</v>
      </c>
      <c r="C17" s="11" t="s">
        <v>54</v>
      </c>
      <c r="D17" s="30"/>
      <c r="E17" s="36"/>
      <c r="F17" s="46">
        <v>13</v>
      </c>
      <c r="G17" s="30">
        <f t="shared" si="0"/>
        <v>1</v>
      </c>
      <c r="H17" s="30">
        <f t="shared" si="1"/>
        <v>1</v>
      </c>
      <c r="I17" s="30">
        <f t="shared" si="2"/>
        <v>1</v>
      </c>
      <c r="J17" s="46">
        <v>28</v>
      </c>
      <c r="K17" s="30">
        <f t="shared" si="3"/>
        <v>1</v>
      </c>
      <c r="L17" s="30">
        <f t="shared" si="4"/>
        <v>1</v>
      </c>
      <c r="M17" s="30">
        <f t="shared" si="5"/>
        <v>1</v>
      </c>
      <c r="N17" s="44">
        <v>26</v>
      </c>
      <c r="O17" s="30">
        <f t="shared" si="6"/>
        <v>1</v>
      </c>
      <c r="P17" s="30">
        <f t="shared" si="7"/>
        <v>1</v>
      </c>
      <c r="Q17" s="30">
        <f t="shared" si="8"/>
        <v>1</v>
      </c>
      <c r="R17" s="59">
        <v>66.666666666666671</v>
      </c>
      <c r="T17" s="27"/>
      <c r="U17" s="44"/>
      <c r="V17" s="44"/>
      <c r="W17" s="44"/>
      <c r="X17" s="44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</row>
    <row r="18" spans="1:35" ht="19.5" customHeight="1">
      <c r="A18" s="10">
        <v>12</v>
      </c>
      <c r="B18" s="11" t="s">
        <v>55</v>
      </c>
      <c r="C18" s="11" t="s">
        <v>56</v>
      </c>
      <c r="D18" s="30"/>
      <c r="E18" s="36"/>
      <c r="F18" s="46">
        <v>14</v>
      </c>
      <c r="G18" s="30">
        <f t="shared" si="0"/>
        <v>1</v>
      </c>
      <c r="H18" s="30">
        <f t="shared" si="1"/>
        <v>1</v>
      </c>
      <c r="I18" s="30">
        <f t="shared" si="2"/>
        <v>1</v>
      </c>
      <c r="J18" s="46">
        <v>24</v>
      </c>
      <c r="K18" s="30">
        <f t="shared" si="3"/>
        <v>1</v>
      </c>
      <c r="L18" s="30">
        <f t="shared" si="4"/>
        <v>1</v>
      </c>
      <c r="M18" s="30">
        <f t="shared" si="5"/>
        <v>1</v>
      </c>
      <c r="N18" s="44">
        <v>26</v>
      </c>
      <c r="O18" s="30">
        <f t="shared" si="6"/>
        <v>1</v>
      </c>
      <c r="P18" s="30">
        <f t="shared" si="7"/>
        <v>1</v>
      </c>
      <c r="Q18" s="30">
        <f t="shared" si="8"/>
        <v>1</v>
      </c>
      <c r="R18" s="59">
        <v>64.333333333333329</v>
      </c>
      <c r="T18" s="27"/>
      <c r="U18" s="44"/>
      <c r="V18" s="44"/>
      <c r="W18" s="44"/>
      <c r="X18" s="44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spans="1:35" ht="19.5" customHeight="1">
      <c r="A19" s="10">
        <v>13</v>
      </c>
      <c r="B19" s="11" t="s">
        <v>57</v>
      </c>
      <c r="C19" s="11" t="s">
        <v>58</v>
      </c>
      <c r="D19" s="30"/>
      <c r="E19" s="36"/>
      <c r="F19" s="46">
        <v>13</v>
      </c>
      <c r="G19" s="30">
        <f t="shared" si="0"/>
        <v>1</v>
      </c>
      <c r="H19" s="30">
        <f t="shared" si="1"/>
        <v>1</v>
      </c>
      <c r="I19" s="30">
        <f t="shared" si="2"/>
        <v>1</v>
      </c>
      <c r="J19" s="46">
        <v>26</v>
      </c>
      <c r="K19" s="30">
        <f t="shared" si="3"/>
        <v>1</v>
      </c>
      <c r="L19" s="30">
        <f t="shared" si="4"/>
        <v>1</v>
      </c>
      <c r="M19" s="30">
        <f t="shared" si="5"/>
        <v>1</v>
      </c>
      <c r="N19" s="44">
        <v>23</v>
      </c>
      <c r="O19" s="30">
        <f t="shared" si="6"/>
        <v>1</v>
      </c>
      <c r="P19" s="30">
        <f t="shared" si="7"/>
        <v>1</v>
      </c>
      <c r="Q19" s="30">
        <f t="shared" si="8"/>
        <v>0</v>
      </c>
      <c r="R19" s="59">
        <v>62</v>
      </c>
      <c r="T19" s="27"/>
      <c r="U19" s="44"/>
      <c r="V19" s="44"/>
      <c r="W19" s="44"/>
      <c r="X19" s="44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</row>
    <row r="20" spans="1:35" ht="19.5" customHeight="1">
      <c r="A20" s="10">
        <v>14</v>
      </c>
      <c r="B20" s="11" t="s">
        <v>59</v>
      </c>
      <c r="C20" s="11" t="s">
        <v>60</v>
      </c>
      <c r="D20" s="30"/>
      <c r="E20" s="36"/>
      <c r="F20" s="46">
        <v>12</v>
      </c>
      <c r="G20" s="30">
        <f t="shared" si="0"/>
        <v>1</v>
      </c>
      <c r="H20" s="30">
        <f t="shared" si="1"/>
        <v>1</v>
      </c>
      <c r="I20" s="30">
        <f t="shared" si="2"/>
        <v>0</v>
      </c>
      <c r="J20" s="46">
        <v>24</v>
      </c>
      <c r="K20" s="30">
        <f t="shared" si="3"/>
        <v>1</v>
      </c>
      <c r="L20" s="30">
        <f t="shared" si="4"/>
        <v>1</v>
      </c>
      <c r="M20" s="30">
        <f t="shared" si="5"/>
        <v>1</v>
      </c>
      <c r="N20" s="44">
        <v>24</v>
      </c>
      <c r="O20" s="30">
        <f t="shared" si="6"/>
        <v>1</v>
      </c>
      <c r="P20" s="30">
        <f t="shared" si="7"/>
        <v>1</v>
      </c>
      <c r="Q20" s="30">
        <f t="shared" si="8"/>
        <v>0</v>
      </c>
      <c r="R20" s="59">
        <v>59.666666666666671</v>
      </c>
      <c r="T20" s="27"/>
      <c r="U20" s="44"/>
      <c r="V20" s="44"/>
      <c r="W20" s="44"/>
      <c r="X20" s="44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</row>
    <row r="21" spans="1:35" ht="19.5" customHeight="1">
      <c r="A21" s="10">
        <v>15</v>
      </c>
      <c r="B21" s="11" t="s">
        <v>61</v>
      </c>
      <c r="C21" s="11" t="s">
        <v>62</v>
      </c>
      <c r="D21" s="30"/>
      <c r="E21" s="36"/>
      <c r="F21" s="46">
        <v>8</v>
      </c>
      <c r="G21" s="30">
        <f t="shared" si="0"/>
        <v>0</v>
      </c>
      <c r="H21" s="30">
        <f t="shared" si="1"/>
        <v>0</v>
      </c>
      <c r="I21" s="30">
        <f t="shared" si="2"/>
        <v>0</v>
      </c>
      <c r="J21" s="46">
        <v>27</v>
      </c>
      <c r="K21" s="30">
        <f t="shared" si="3"/>
        <v>1</v>
      </c>
      <c r="L21" s="30">
        <f t="shared" si="4"/>
        <v>1</v>
      </c>
      <c r="M21" s="30">
        <f t="shared" si="5"/>
        <v>1</v>
      </c>
      <c r="N21" s="44">
        <v>25</v>
      </c>
      <c r="O21" s="30">
        <f t="shared" si="6"/>
        <v>1</v>
      </c>
      <c r="P21" s="30">
        <f t="shared" si="7"/>
        <v>1</v>
      </c>
      <c r="Q21" s="30">
        <f t="shared" si="8"/>
        <v>0</v>
      </c>
      <c r="R21" s="59">
        <v>59.666666666666671</v>
      </c>
      <c r="T21" s="27"/>
      <c r="U21" s="44"/>
      <c r="V21" s="44"/>
      <c r="W21" s="44"/>
      <c r="X21" s="44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1:35" ht="19.5" customHeight="1">
      <c r="A22" s="10">
        <v>16</v>
      </c>
      <c r="B22" s="11" t="s">
        <v>63</v>
      </c>
      <c r="C22" s="11" t="s">
        <v>64</v>
      </c>
      <c r="D22" s="30"/>
      <c r="E22" s="36"/>
      <c r="F22" s="46">
        <v>14</v>
      </c>
      <c r="G22" s="30">
        <f t="shared" si="0"/>
        <v>1</v>
      </c>
      <c r="H22" s="30">
        <f t="shared" si="1"/>
        <v>1</v>
      </c>
      <c r="I22" s="30">
        <f t="shared" si="2"/>
        <v>1</v>
      </c>
      <c r="J22" s="46">
        <v>22</v>
      </c>
      <c r="K22" s="30">
        <f t="shared" si="3"/>
        <v>1</v>
      </c>
      <c r="L22" s="30">
        <f t="shared" si="4"/>
        <v>1</v>
      </c>
      <c r="M22" s="30">
        <f t="shared" si="5"/>
        <v>1</v>
      </c>
      <c r="N22" s="44">
        <v>26</v>
      </c>
      <c r="O22" s="30">
        <f t="shared" si="6"/>
        <v>1</v>
      </c>
      <c r="P22" s="30">
        <f t="shared" si="7"/>
        <v>1</v>
      </c>
      <c r="Q22" s="30">
        <f t="shared" si="8"/>
        <v>1</v>
      </c>
      <c r="R22" s="59">
        <v>62</v>
      </c>
      <c r="T22" s="27"/>
      <c r="U22" s="44"/>
      <c r="V22" s="44"/>
      <c r="W22" s="44"/>
      <c r="X22" s="44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3" spans="1:35" ht="19.5" customHeight="1">
      <c r="A23" s="10">
        <v>17</v>
      </c>
      <c r="B23" s="11" t="s">
        <v>65</v>
      </c>
      <c r="C23" s="11" t="s">
        <v>66</v>
      </c>
      <c r="D23" s="30"/>
      <c r="E23" s="36"/>
      <c r="F23" s="46">
        <v>14</v>
      </c>
      <c r="G23" s="30">
        <f t="shared" si="0"/>
        <v>1</v>
      </c>
      <c r="H23" s="30">
        <f t="shared" si="1"/>
        <v>1</v>
      </c>
      <c r="I23" s="30">
        <f t="shared" si="2"/>
        <v>1</v>
      </c>
      <c r="J23" s="46">
        <v>28</v>
      </c>
      <c r="K23" s="30">
        <f t="shared" si="3"/>
        <v>1</v>
      </c>
      <c r="L23" s="30">
        <f t="shared" si="4"/>
        <v>1</v>
      </c>
      <c r="M23" s="30">
        <f t="shared" si="5"/>
        <v>1</v>
      </c>
      <c r="N23" s="44">
        <v>27</v>
      </c>
      <c r="O23" s="30">
        <f t="shared" si="6"/>
        <v>1</v>
      </c>
      <c r="P23" s="30">
        <f t="shared" si="7"/>
        <v>1</v>
      </c>
      <c r="Q23" s="30">
        <f t="shared" si="8"/>
        <v>1</v>
      </c>
      <c r="R23" s="59">
        <v>69</v>
      </c>
      <c r="T23" s="27"/>
      <c r="U23" s="44"/>
      <c r="V23" s="44"/>
      <c r="W23" s="44"/>
      <c r="X23" s="44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</row>
    <row r="24" spans="1:35" ht="19.5" customHeight="1">
      <c r="A24" s="10">
        <v>18</v>
      </c>
      <c r="B24" s="11" t="s">
        <v>67</v>
      </c>
      <c r="C24" s="11" t="s">
        <v>68</v>
      </c>
      <c r="D24" s="30"/>
      <c r="E24" s="36"/>
      <c r="F24" s="46">
        <v>11</v>
      </c>
      <c r="G24" s="30">
        <f t="shared" si="0"/>
        <v>1</v>
      </c>
      <c r="H24" s="30">
        <f t="shared" si="1"/>
        <v>0</v>
      </c>
      <c r="I24" s="30">
        <f t="shared" si="2"/>
        <v>0</v>
      </c>
      <c r="J24" s="46">
        <v>24</v>
      </c>
      <c r="K24" s="30">
        <f t="shared" si="3"/>
        <v>1</v>
      </c>
      <c r="L24" s="30">
        <f t="shared" si="4"/>
        <v>1</v>
      </c>
      <c r="M24" s="30">
        <f t="shared" si="5"/>
        <v>1</v>
      </c>
      <c r="N24" s="44">
        <v>25</v>
      </c>
      <c r="O24" s="30">
        <f t="shared" si="6"/>
        <v>1</v>
      </c>
      <c r="P24" s="30">
        <f t="shared" si="7"/>
        <v>1</v>
      </c>
      <c r="Q24" s="30">
        <f t="shared" si="8"/>
        <v>0</v>
      </c>
      <c r="R24" s="59">
        <v>59.666666666666671</v>
      </c>
      <c r="T24" s="27"/>
      <c r="U24" s="44"/>
      <c r="V24" s="44"/>
      <c r="W24" s="44"/>
      <c r="X24" s="44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</row>
    <row r="25" spans="1:35" ht="19.5" customHeight="1">
      <c r="A25" s="10">
        <v>19</v>
      </c>
      <c r="B25" s="11" t="s">
        <v>69</v>
      </c>
      <c r="C25" s="11" t="s">
        <v>70</v>
      </c>
      <c r="D25" s="30"/>
      <c r="E25" s="36"/>
      <c r="F25" s="46">
        <v>13</v>
      </c>
      <c r="G25" s="30">
        <f t="shared" si="0"/>
        <v>1</v>
      </c>
      <c r="H25" s="30">
        <f t="shared" si="1"/>
        <v>1</v>
      </c>
      <c r="I25" s="30">
        <f t="shared" si="2"/>
        <v>1</v>
      </c>
      <c r="J25" s="46">
        <v>27</v>
      </c>
      <c r="K25" s="30">
        <f t="shared" si="3"/>
        <v>1</v>
      </c>
      <c r="L25" s="30">
        <f t="shared" si="4"/>
        <v>1</v>
      </c>
      <c r="M25" s="30">
        <f t="shared" si="5"/>
        <v>1</v>
      </c>
      <c r="N25" s="44">
        <v>22</v>
      </c>
      <c r="O25" s="30">
        <f t="shared" si="6"/>
        <v>1</v>
      </c>
      <c r="P25" s="30">
        <f t="shared" si="7"/>
        <v>0</v>
      </c>
      <c r="Q25" s="30">
        <f t="shared" si="8"/>
        <v>0</v>
      </c>
      <c r="R25" s="59">
        <v>62</v>
      </c>
      <c r="T25" s="27"/>
      <c r="U25" s="44"/>
      <c r="V25" s="44"/>
      <c r="W25" s="44"/>
      <c r="X25" s="44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</row>
    <row r="26" spans="1:35" ht="19.5" customHeight="1">
      <c r="A26" s="10">
        <v>20</v>
      </c>
      <c r="B26" s="11" t="s">
        <v>71</v>
      </c>
      <c r="C26" s="11" t="s">
        <v>72</v>
      </c>
      <c r="D26" s="30"/>
      <c r="E26" s="36"/>
      <c r="F26" s="46">
        <v>12</v>
      </c>
      <c r="G26" s="30">
        <f t="shared" si="0"/>
        <v>1</v>
      </c>
      <c r="H26" s="30">
        <f t="shared" si="1"/>
        <v>1</v>
      </c>
      <c r="I26" s="30">
        <f t="shared" si="2"/>
        <v>0</v>
      </c>
      <c r="J26" s="46">
        <v>27</v>
      </c>
      <c r="K26" s="30">
        <f t="shared" si="3"/>
        <v>1</v>
      </c>
      <c r="L26" s="30">
        <f t="shared" si="4"/>
        <v>1</v>
      </c>
      <c r="M26" s="30">
        <f t="shared" si="5"/>
        <v>1</v>
      </c>
      <c r="N26" s="44">
        <v>23</v>
      </c>
      <c r="O26" s="30">
        <f t="shared" si="6"/>
        <v>1</v>
      </c>
      <c r="P26" s="30">
        <f t="shared" si="7"/>
        <v>1</v>
      </c>
      <c r="Q26" s="30">
        <f t="shared" si="8"/>
        <v>0</v>
      </c>
      <c r="R26" s="59">
        <v>62</v>
      </c>
      <c r="T26" s="27"/>
      <c r="U26" s="44"/>
      <c r="V26" s="44"/>
      <c r="W26" s="44"/>
      <c r="X26" s="44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</row>
    <row r="27" spans="1:35" ht="19.5" customHeight="1">
      <c r="A27" s="10">
        <v>21</v>
      </c>
      <c r="B27" s="11" t="s">
        <v>73</v>
      </c>
      <c r="C27" s="11" t="s">
        <v>74</v>
      </c>
      <c r="D27" s="30"/>
      <c r="E27" s="36"/>
      <c r="F27" s="46">
        <v>13</v>
      </c>
      <c r="G27" s="30">
        <f t="shared" si="0"/>
        <v>1</v>
      </c>
      <c r="H27" s="30">
        <f t="shared" si="1"/>
        <v>1</v>
      </c>
      <c r="I27" s="30">
        <f t="shared" si="2"/>
        <v>1</v>
      </c>
      <c r="J27" s="46">
        <v>26</v>
      </c>
      <c r="K27" s="30">
        <f t="shared" si="3"/>
        <v>1</v>
      </c>
      <c r="L27" s="30">
        <f t="shared" si="4"/>
        <v>1</v>
      </c>
      <c r="M27" s="30">
        <f t="shared" si="5"/>
        <v>1</v>
      </c>
      <c r="N27" s="44">
        <v>23</v>
      </c>
      <c r="O27" s="30">
        <f t="shared" si="6"/>
        <v>1</v>
      </c>
      <c r="P27" s="30">
        <f t="shared" si="7"/>
        <v>1</v>
      </c>
      <c r="Q27" s="30">
        <f t="shared" si="8"/>
        <v>0</v>
      </c>
      <c r="R27" s="59">
        <v>62</v>
      </c>
      <c r="T27" s="27"/>
      <c r="U27" s="44"/>
      <c r="V27" s="44"/>
      <c r="W27" s="44"/>
      <c r="X27" s="44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</row>
    <row r="28" spans="1:35" ht="19.5" customHeight="1">
      <c r="A28" s="10">
        <v>22</v>
      </c>
      <c r="B28" s="11" t="s">
        <v>75</v>
      </c>
      <c r="C28" s="11" t="s">
        <v>76</v>
      </c>
      <c r="D28" s="30"/>
      <c r="E28" s="36"/>
      <c r="F28" s="46">
        <v>12</v>
      </c>
      <c r="G28" s="30">
        <f t="shared" si="0"/>
        <v>1</v>
      </c>
      <c r="H28" s="30">
        <f t="shared" si="1"/>
        <v>1</v>
      </c>
      <c r="I28" s="30">
        <f t="shared" si="2"/>
        <v>0</v>
      </c>
      <c r="J28" s="46">
        <v>26</v>
      </c>
      <c r="K28" s="30">
        <f t="shared" si="3"/>
        <v>1</v>
      </c>
      <c r="L28" s="30">
        <f t="shared" si="4"/>
        <v>1</v>
      </c>
      <c r="M28" s="30">
        <f t="shared" si="5"/>
        <v>1</v>
      </c>
      <c r="N28" s="44">
        <v>24</v>
      </c>
      <c r="O28" s="30">
        <f t="shared" si="6"/>
        <v>1</v>
      </c>
      <c r="P28" s="30">
        <f t="shared" si="7"/>
        <v>1</v>
      </c>
      <c r="Q28" s="30">
        <f t="shared" si="8"/>
        <v>0</v>
      </c>
      <c r="R28" s="59">
        <v>62</v>
      </c>
      <c r="T28" s="27"/>
      <c r="U28" s="44"/>
      <c r="V28" s="44"/>
      <c r="W28" s="44"/>
      <c r="X28" s="44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</row>
    <row r="29" spans="1:35" ht="19.5" customHeight="1">
      <c r="A29" s="10">
        <v>23</v>
      </c>
      <c r="B29" s="11" t="s">
        <v>77</v>
      </c>
      <c r="C29" s="11" t="s">
        <v>78</v>
      </c>
      <c r="D29" s="30"/>
      <c r="E29" s="36"/>
      <c r="F29" s="46">
        <v>9</v>
      </c>
      <c r="G29" s="30">
        <f t="shared" si="0"/>
        <v>0</v>
      </c>
      <c r="H29" s="30">
        <f t="shared" si="1"/>
        <v>0</v>
      </c>
      <c r="I29" s="30">
        <f t="shared" si="2"/>
        <v>0</v>
      </c>
      <c r="J29" s="46">
        <v>27</v>
      </c>
      <c r="K29" s="30">
        <f t="shared" si="3"/>
        <v>1</v>
      </c>
      <c r="L29" s="30">
        <f t="shared" si="4"/>
        <v>1</v>
      </c>
      <c r="M29" s="30">
        <f t="shared" si="5"/>
        <v>1</v>
      </c>
      <c r="N29" s="44">
        <v>24</v>
      </c>
      <c r="O29" s="30">
        <f t="shared" si="6"/>
        <v>1</v>
      </c>
      <c r="P29" s="30">
        <f t="shared" si="7"/>
        <v>1</v>
      </c>
      <c r="Q29" s="30">
        <f t="shared" si="8"/>
        <v>0</v>
      </c>
      <c r="R29" s="59">
        <v>59.666666666666671</v>
      </c>
      <c r="T29" s="27"/>
      <c r="U29" s="44"/>
      <c r="V29" s="44"/>
      <c r="W29" s="44"/>
      <c r="X29" s="44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</row>
    <row r="30" spans="1:35" ht="19.5" customHeight="1">
      <c r="A30" s="10">
        <v>24</v>
      </c>
      <c r="B30" s="11" t="s">
        <v>79</v>
      </c>
      <c r="C30" s="11" t="s">
        <v>80</v>
      </c>
      <c r="D30" s="30"/>
      <c r="E30" s="36"/>
      <c r="F30" s="46">
        <v>14</v>
      </c>
      <c r="G30" s="30">
        <f t="shared" si="0"/>
        <v>1</v>
      </c>
      <c r="H30" s="30">
        <f t="shared" si="1"/>
        <v>1</v>
      </c>
      <c r="I30" s="30">
        <f t="shared" si="2"/>
        <v>1</v>
      </c>
      <c r="J30" s="46">
        <v>21</v>
      </c>
      <c r="K30" s="30">
        <f t="shared" si="3"/>
        <v>1</v>
      </c>
      <c r="L30" s="30">
        <f t="shared" si="4"/>
        <v>1</v>
      </c>
      <c r="M30" s="30">
        <f t="shared" si="5"/>
        <v>1</v>
      </c>
      <c r="N30" s="44">
        <v>27</v>
      </c>
      <c r="O30" s="30">
        <f t="shared" si="6"/>
        <v>1</v>
      </c>
      <c r="P30" s="30">
        <f t="shared" si="7"/>
        <v>1</v>
      </c>
      <c r="Q30" s="30">
        <f t="shared" si="8"/>
        <v>1</v>
      </c>
      <c r="R30" s="59">
        <v>62</v>
      </c>
      <c r="T30" s="27"/>
      <c r="U30" s="44"/>
      <c r="V30" s="44"/>
      <c r="W30" s="44"/>
      <c r="X30" s="44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</row>
    <row r="31" spans="1:35" ht="19.5" customHeight="1">
      <c r="A31" s="10">
        <v>25</v>
      </c>
      <c r="B31" s="11" t="s">
        <v>81</v>
      </c>
      <c r="C31" s="11" t="s">
        <v>82</v>
      </c>
      <c r="D31" s="30"/>
      <c r="E31" s="36"/>
      <c r="F31" s="46">
        <v>13</v>
      </c>
      <c r="G31" s="30">
        <f t="shared" si="0"/>
        <v>1</v>
      </c>
      <c r="H31" s="30">
        <f t="shared" si="1"/>
        <v>1</v>
      </c>
      <c r="I31" s="30">
        <f t="shared" si="2"/>
        <v>1</v>
      </c>
      <c r="J31" s="46">
        <v>28</v>
      </c>
      <c r="K31" s="30">
        <f t="shared" si="3"/>
        <v>1</v>
      </c>
      <c r="L31" s="30">
        <f t="shared" si="4"/>
        <v>1</v>
      </c>
      <c r="M31" s="30">
        <f t="shared" si="5"/>
        <v>1</v>
      </c>
      <c r="N31" s="44">
        <v>23</v>
      </c>
      <c r="O31" s="30">
        <f t="shared" si="6"/>
        <v>1</v>
      </c>
      <c r="P31" s="30">
        <f t="shared" si="7"/>
        <v>1</v>
      </c>
      <c r="Q31" s="30">
        <f t="shared" si="8"/>
        <v>0</v>
      </c>
      <c r="R31" s="59">
        <v>64.333333333333329</v>
      </c>
      <c r="T31" s="27"/>
      <c r="U31" s="44"/>
      <c r="V31" s="44"/>
      <c r="W31" s="44"/>
      <c r="X31" s="44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</row>
    <row r="32" spans="1:35" ht="19.5" customHeight="1">
      <c r="A32" s="10">
        <v>26</v>
      </c>
      <c r="B32" s="11" t="s">
        <v>83</v>
      </c>
      <c r="C32" s="11" t="s">
        <v>84</v>
      </c>
      <c r="D32" s="30"/>
      <c r="E32" s="36"/>
      <c r="F32" s="46">
        <v>12</v>
      </c>
      <c r="G32" s="30">
        <f t="shared" si="0"/>
        <v>1</v>
      </c>
      <c r="H32" s="30">
        <f t="shared" si="1"/>
        <v>1</v>
      </c>
      <c r="I32" s="30">
        <f t="shared" si="2"/>
        <v>0</v>
      </c>
      <c r="J32" s="46">
        <v>28</v>
      </c>
      <c r="K32" s="30">
        <f t="shared" si="3"/>
        <v>1</v>
      </c>
      <c r="L32" s="30">
        <f t="shared" si="4"/>
        <v>1</v>
      </c>
      <c r="M32" s="30">
        <f t="shared" si="5"/>
        <v>1</v>
      </c>
      <c r="N32" s="44">
        <v>24</v>
      </c>
      <c r="O32" s="30">
        <f t="shared" si="6"/>
        <v>1</v>
      </c>
      <c r="P32" s="30">
        <f t="shared" si="7"/>
        <v>1</v>
      </c>
      <c r="Q32" s="30">
        <f t="shared" si="8"/>
        <v>0</v>
      </c>
      <c r="R32" s="59">
        <v>64.333333333333329</v>
      </c>
      <c r="T32" s="27"/>
      <c r="U32" s="44"/>
      <c r="V32" s="44"/>
      <c r="W32" s="44"/>
      <c r="X32" s="44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</row>
    <row r="33" spans="1:35" ht="19.5" customHeight="1">
      <c r="A33" s="10">
        <v>27</v>
      </c>
      <c r="B33" s="11" t="s">
        <v>85</v>
      </c>
      <c r="C33" s="11" t="s">
        <v>86</v>
      </c>
      <c r="D33" s="30"/>
      <c r="E33" s="36"/>
      <c r="F33" s="46">
        <v>14</v>
      </c>
      <c r="G33" s="30">
        <f t="shared" si="0"/>
        <v>1</v>
      </c>
      <c r="H33" s="30">
        <f t="shared" si="1"/>
        <v>1</v>
      </c>
      <c r="I33" s="30">
        <f t="shared" si="2"/>
        <v>1</v>
      </c>
      <c r="J33" s="46">
        <v>27</v>
      </c>
      <c r="K33" s="30">
        <f t="shared" si="3"/>
        <v>1</v>
      </c>
      <c r="L33" s="30">
        <f t="shared" si="4"/>
        <v>1</v>
      </c>
      <c r="M33" s="30">
        <f t="shared" si="5"/>
        <v>1</v>
      </c>
      <c r="N33" s="44">
        <v>28</v>
      </c>
      <c r="O33" s="30">
        <f t="shared" si="6"/>
        <v>1</v>
      </c>
      <c r="P33" s="30">
        <f t="shared" si="7"/>
        <v>1</v>
      </c>
      <c r="Q33" s="30">
        <f t="shared" si="8"/>
        <v>1</v>
      </c>
      <c r="R33" s="59">
        <v>69</v>
      </c>
      <c r="T33" s="27"/>
      <c r="U33" s="44"/>
      <c r="V33" s="44"/>
      <c r="W33" s="44"/>
      <c r="X33" s="44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1:35" ht="19.5" customHeight="1">
      <c r="A34" s="10">
        <v>28</v>
      </c>
      <c r="B34" s="11" t="s">
        <v>87</v>
      </c>
      <c r="C34" s="11" t="s">
        <v>88</v>
      </c>
      <c r="D34" s="30"/>
      <c r="E34" s="36"/>
      <c r="F34" s="46">
        <v>12</v>
      </c>
      <c r="G34" s="30">
        <f t="shared" si="0"/>
        <v>1</v>
      </c>
      <c r="H34" s="30">
        <f t="shared" si="1"/>
        <v>1</v>
      </c>
      <c r="I34" s="30">
        <f t="shared" si="2"/>
        <v>0</v>
      </c>
      <c r="J34" s="46">
        <v>22</v>
      </c>
      <c r="K34" s="30">
        <f t="shared" si="3"/>
        <v>1</v>
      </c>
      <c r="L34" s="30">
        <f t="shared" si="4"/>
        <v>1</v>
      </c>
      <c r="M34" s="30">
        <f t="shared" si="5"/>
        <v>1</v>
      </c>
      <c r="N34" s="44">
        <v>26</v>
      </c>
      <c r="O34" s="30">
        <f t="shared" si="6"/>
        <v>1</v>
      </c>
      <c r="P34" s="30">
        <f t="shared" si="7"/>
        <v>1</v>
      </c>
      <c r="Q34" s="30">
        <f t="shared" si="8"/>
        <v>1</v>
      </c>
      <c r="R34" s="59">
        <v>59.666666666666671</v>
      </c>
      <c r="T34" s="27"/>
      <c r="U34" s="44"/>
      <c r="V34" s="44"/>
      <c r="W34" s="44"/>
      <c r="X34" s="44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</row>
    <row r="35" spans="1:35" ht="19.5" customHeight="1">
      <c r="A35" s="10">
        <v>29</v>
      </c>
      <c r="B35" s="11" t="s">
        <v>89</v>
      </c>
      <c r="C35" s="11" t="s">
        <v>90</v>
      </c>
      <c r="D35" s="30"/>
      <c r="E35" s="36"/>
      <c r="F35" s="46">
        <v>13</v>
      </c>
      <c r="G35" s="30">
        <f t="shared" si="0"/>
        <v>1</v>
      </c>
      <c r="H35" s="30">
        <f t="shared" si="1"/>
        <v>1</v>
      </c>
      <c r="I35" s="30">
        <f t="shared" si="2"/>
        <v>1</v>
      </c>
      <c r="J35" s="46">
        <v>28</v>
      </c>
      <c r="K35" s="30">
        <f t="shared" si="3"/>
        <v>1</v>
      </c>
      <c r="L35" s="30">
        <f t="shared" si="4"/>
        <v>1</v>
      </c>
      <c r="M35" s="30">
        <f t="shared" si="5"/>
        <v>1</v>
      </c>
      <c r="N35" s="44">
        <v>23</v>
      </c>
      <c r="O35" s="30">
        <f t="shared" si="6"/>
        <v>1</v>
      </c>
      <c r="P35" s="30">
        <f t="shared" si="7"/>
        <v>1</v>
      </c>
      <c r="Q35" s="30">
        <f t="shared" si="8"/>
        <v>0</v>
      </c>
      <c r="R35" s="59">
        <v>64.333333333333329</v>
      </c>
      <c r="T35" s="27"/>
      <c r="U35" s="44"/>
      <c r="V35" s="44"/>
      <c r="W35" s="44"/>
      <c r="X35" s="44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1:35" ht="19.5" customHeight="1">
      <c r="A36" s="10">
        <v>30</v>
      </c>
      <c r="B36" s="11" t="s">
        <v>91</v>
      </c>
      <c r="C36" s="11" t="s">
        <v>92</v>
      </c>
      <c r="D36" s="30"/>
      <c r="E36" s="36"/>
      <c r="F36" s="46">
        <v>14</v>
      </c>
      <c r="G36" s="30">
        <f t="shared" si="0"/>
        <v>1</v>
      </c>
      <c r="H36" s="30">
        <f t="shared" si="1"/>
        <v>1</v>
      </c>
      <c r="I36" s="30">
        <f t="shared" si="2"/>
        <v>1</v>
      </c>
      <c r="J36" s="46">
        <v>22</v>
      </c>
      <c r="K36" s="30">
        <f t="shared" si="3"/>
        <v>1</v>
      </c>
      <c r="L36" s="30">
        <f t="shared" si="4"/>
        <v>1</v>
      </c>
      <c r="M36" s="30">
        <f t="shared" si="5"/>
        <v>1</v>
      </c>
      <c r="N36" s="44">
        <v>24</v>
      </c>
      <c r="O36" s="30">
        <f t="shared" si="6"/>
        <v>1</v>
      </c>
      <c r="P36" s="30">
        <f t="shared" si="7"/>
        <v>1</v>
      </c>
      <c r="Q36" s="30">
        <f t="shared" si="8"/>
        <v>0</v>
      </c>
      <c r="R36" s="59">
        <v>59.666666666666671</v>
      </c>
      <c r="T36" s="27"/>
      <c r="U36" s="44"/>
      <c r="V36" s="44"/>
      <c r="W36" s="44"/>
      <c r="X36" s="44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1:35" ht="19.5" customHeight="1">
      <c r="A37" s="10">
        <v>31</v>
      </c>
      <c r="B37" s="11" t="s">
        <v>93</v>
      </c>
      <c r="C37" s="11" t="s">
        <v>94</v>
      </c>
      <c r="D37" s="30"/>
      <c r="E37" s="36"/>
      <c r="F37" s="46">
        <v>9</v>
      </c>
      <c r="G37" s="30">
        <f t="shared" si="0"/>
        <v>0</v>
      </c>
      <c r="H37" s="30">
        <f t="shared" si="1"/>
        <v>0</v>
      </c>
      <c r="I37" s="30">
        <f t="shared" si="2"/>
        <v>0</v>
      </c>
      <c r="J37" s="46">
        <v>27</v>
      </c>
      <c r="K37" s="30">
        <f t="shared" si="3"/>
        <v>1</v>
      </c>
      <c r="L37" s="30">
        <f t="shared" si="4"/>
        <v>1</v>
      </c>
      <c r="M37" s="30">
        <f t="shared" si="5"/>
        <v>1</v>
      </c>
      <c r="N37" s="44">
        <v>24</v>
      </c>
      <c r="O37" s="30">
        <f t="shared" si="6"/>
        <v>1</v>
      </c>
      <c r="P37" s="30">
        <f t="shared" si="7"/>
        <v>1</v>
      </c>
      <c r="Q37" s="30">
        <f t="shared" si="8"/>
        <v>0</v>
      </c>
      <c r="R37" s="59">
        <v>59.666666666666671</v>
      </c>
      <c r="T37" s="27"/>
      <c r="U37" s="44"/>
      <c r="V37" s="44"/>
      <c r="W37" s="44"/>
      <c r="X37" s="44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</row>
    <row r="38" spans="1:35" ht="19.5" customHeight="1">
      <c r="A38" s="10">
        <v>32</v>
      </c>
      <c r="B38" s="11" t="s">
        <v>95</v>
      </c>
      <c r="C38" s="11" t="s">
        <v>96</v>
      </c>
      <c r="D38" s="30"/>
      <c r="E38" s="36"/>
      <c r="F38" s="46">
        <v>12</v>
      </c>
      <c r="G38" s="30">
        <f t="shared" si="0"/>
        <v>1</v>
      </c>
      <c r="H38" s="30">
        <f t="shared" si="1"/>
        <v>1</v>
      </c>
      <c r="I38" s="30">
        <f t="shared" si="2"/>
        <v>0</v>
      </c>
      <c r="J38" s="46">
        <v>22</v>
      </c>
      <c r="K38" s="30">
        <f t="shared" si="3"/>
        <v>1</v>
      </c>
      <c r="L38" s="30">
        <f t="shared" si="4"/>
        <v>1</v>
      </c>
      <c r="M38" s="30">
        <f t="shared" si="5"/>
        <v>1</v>
      </c>
      <c r="N38" s="44">
        <v>26</v>
      </c>
      <c r="O38" s="30">
        <f t="shared" si="6"/>
        <v>1</v>
      </c>
      <c r="P38" s="30">
        <f t="shared" si="7"/>
        <v>1</v>
      </c>
      <c r="Q38" s="30">
        <f t="shared" si="8"/>
        <v>1</v>
      </c>
      <c r="R38" s="59">
        <v>59.666666666666671</v>
      </c>
      <c r="T38" s="27"/>
      <c r="U38" s="44"/>
      <c r="V38" s="44"/>
      <c r="W38" s="44"/>
      <c r="X38" s="44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</row>
    <row r="39" spans="1:35" ht="19.5" customHeight="1">
      <c r="A39" s="10">
        <v>33</v>
      </c>
      <c r="B39" s="11" t="s">
        <v>97</v>
      </c>
      <c r="C39" s="11" t="s">
        <v>98</v>
      </c>
      <c r="D39" s="30"/>
      <c r="E39" s="36"/>
      <c r="F39" s="46">
        <v>13</v>
      </c>
      <c r="G39" s="30">
        <f t="shared" si="0"/>
        <v>1</v>
      </c>
      <c r="H39" s="30">
        <f t="shared" si="1"/>
        <v>1</v>
      </c>
      <c r="I39" s="30">
        <f t="shared" si="2"/>
        <v>1</v>
      </c>
      <c r="J39" s="46">
        <v>27</v>
      </c>
      <c r="K39" s="30">
        <f t="shared" si="3"/>
        <v>1</v>
      </c>
      <c r="L39" s="30">
        <f t="shared" si="4"/>
        <v>1</v>
      </c>
      <c r="M39" s="30">
        <f t="shared" si="5"/>
        <v>1</v>
      </c>
      <c r="N39" s="44">
        <v>27</v>
      </c>
      <c r="O39" s="30">
        <f t="shared" si="6"/>
        <v>1</v>
      </c>
      <c r="P39" s="30">
        <f t="shared" si="7"/>
        <v>1</v>
      </c>
      <c r="Q39" s="30">
        <f t="shared" si="8"/>
        <v>1</v>
      </c>
      <c r="R39" s="59">
        <v>66.666666666666671</v>
      </c>
      <c r="T39" s="27"/>
      <c r="U39" s="44"/>
      <c r="V39" s="44"/>
      <c r="W39" s="44"/>
      <c r="X39" s="4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 ht="19.5" customHeight="1">
      <c r="A40" s="10">
        <v>34</v>
      </c>
      <c r="B40" s="11" t="s">
        <v>99</v>
      </c>
      <c r="C40" s="11" t="s">
        <v>100</v>
      </c>
      <c r="D40" s="30"/>
      <c r="E40" s="36"/>
      <c r="F40" s="46">
        <v>13</v>
      </c>
      <c r="G40" s="30">
        <f t="shared" si="0"/>
        <v>1</v>
      </c>
      <c r="H40" s="30">
        <f t="shared" si="1"/>
        <v>1</v>
      </c>
      <c r="I40" s="30">
        <f t="shared" si="2"/>
        <v>1</v>
      </c>
      <c r="J40" s="46">
        <v>28</v>
      </c>
      <c r="K40" s="30">
        <f t="shared" si="3"/>
        <v>1</v>
      </c>
      <c r="L40" s="30">
        <f t="shared" si="4"/>
        <v>1</v>
      </c>
      <c r="M40" s="30">
        <f t="shared" si="5"/>
        <v>1</v>
      </c>
      <c r="N40" s="44">
        <v>28</v>
      </c>
      <c r="O40" s="30">
        <f t="shared" si="6"/>
        <v>1</v>
      </c>
      <c r="P40" s="30">
        <f t="shared" si="7"/>
        <v>1</v>
      </c>
      <c r="Q40" s="30">
        <f t="shared" si="8"/>
        <v>1</v>
      </c>
      <c r="R40" s="59">
        <v>69</v>
      </c>
      <c r="T40" s="27"/>
      <c r="U40" s="44"/>
      <c r="V40" s="44"/>
      <c r="W40" s="44"/>
      <c r="X40" s="44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1:35" ht="19.5" customHeight="1">
      <c r="A41" s="10">
        <v>35</v>
      </c>
      <c r="B41" s="11" t="s">
        <v>101</v>
      </c>
      <c r="C41" s="11" t="s">
        <v>102</v>
      </c>
      <c r="D41" s="30"/>
      <c r="E41" s="36"/>
      <c r="F41" s="46">
        <v>13</v>
      </c>
      <c r="G41" s="30">
        <f t="shared" si="0"/>
        <v>1</v>
      </c>
      <c r="H41" s="30">
        <f t="shared" si="1"/>
        <v>1</v>
      </c>
      <c r="I41" s="30">
        <f t="shared" si="2"/>
        <v>1</v>
      </c>
      <c r="J41" s="46">
        <v>27</v>
      </c>
      <c r="K41" s="30">
        <f t="shared" si="3"/>
        <v>1</v>
      </c>
      <c r="L41" s="30">
        <f t="shared" si="4"/>
        <v>1</v>
      </c>
      <c r="M41" s="30">
        <f t="shared" si="5"/>
        <v>1</v>
      </c>
      <c r="N41" s="44">
        <v>22</v>
      </c>
      <c r="O41" s="30">
        <f t="shared" si="6"/>
        <v>1</v>
      </c>
      <c r="P41" s="30">
        <f t="shared" si="7"/>
        <v>0</v>
      </c>
      <c r="Q41" s="30">
        <f t="shared" si="8"/>
        <v>0</v>
      </c>
      <c r="R41" s="59">
        <v>62</v>
      </c>
      <c r="T41" s="27"/>
      <c r="U41" s="44"/>
      <c r="V41" s="44"/>
      <c r="W41" s="44"/>
      <c r="X41" s="44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1:35" ht="19.5" customHeight="1">
      <c r="A42" s="10">
        <v>36</v>
      </c>
      <c r="B42" s="11" t="s">
        <v>103</v>
      </c>
      <c r="C42" s="11" t="s">
        <v>104</v>
      </c>
      <c r="D42" s="30"/>
      <c r="E42" s="36"/>
      <c r="F42" s="46">
        <v>12</v>
      </c>
      <c r="G42" s="30">
        <f t="shared" si="0"/>
        <v>1</v>
      </c>
      <c r="H42" s="30">
        <f t="shared" si="1"/>
        <v>1</v>
      </c>
      <c r="I42" s="30">
        <f t="shared" si="2"/>
        <v>0</v>
      </c>
      <c r="J42" s="46">
        <v>19</v>
      </c>
      <c r="K42" s="30">
        <f t="shared" si="3"/>
        <v>1</v>
      </c>
      <c r="L42" s="30">
        <f t="shared" si="4"/>
        <v>1</v>
      </c>
      <c r="M42" s="30">
        <f t="shared" si="5"/>
        <v>1</v>
      </c>
      <c r="N42" s="44">
        <v>26</v>
      </c>
      <c r="O42" s="30">
        <f t="shared" si="6"/>
        <v>1</v>
      </c>
      <c r="P42" s="30">
        <f t="shared" si="7"/>
        <v>1</v>
      </c>
      <c r="Q42" s="30">
        <f t="shared" si="8"/>
        <v>1</v>
      </c>
      <c r="R42" s="59">
        <v>57.333333333333336</v>
      </c>
      <c r="T42" s="27"/>
      <c r="U42" s="44"/>
      <c r="V42" s="44"/>
      <c r="W42" s="44"/>
      <c r="X42" s="44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1:35" ht="19.5" customHeight="1">
      <c r="A43" s="10">
        <v>37</v>
      </c>
      <c r="B43" s="11" t="s">
        <v>105</v>
      </c>
      <c r="C43" s="11" t="s">
        <v>106</v>
      </c>
      <c r="D43" s="30"/>
      <c r="E43" s="36"/>
      <c r="F43" s="46">
        <v>11</v>
      </c>
      <c r="G43" s="30">
        <f t="shared" si="0"/>
        <v>1</v>
      </c>
      <c r="H43" s="30">
        <f t="shared" si="1"/>
        <v>0</v>
      </c>
      <c r="I43" s="30">
        <f t="shared" si="2"/>
        <v>0</v>
      </c>
      <c r="J43" s="46">
        <v>24.799999999999997</v>
      </c>
      <c r="K43" s="30">
        <f t="shared" si="3"/>
        <v>1</v>
      </c>
      <c r="L43" s="30">
        <f t="shared" si="4"/>
        <v>1</v>
      </c>
      <c r="M43" s="30">
        <f t="shared" si="5"/>
        <v>1</v>
      </c>
      <c r="N43" s="44">
        <v>26.6</v>
      </c>
      <c r="O43" s="30">
        <f t="shared" si="6"/>
        <v>1</v>
      </c>
      <c r="P43" s="30">
        <f t="shared" si="7"/>
        <v>1</v>
      </c>
      <c r="Q43" s="30">
        <f t="shared" si="8"/>
        <v>1</v>
      </c>
      <c r="R43" s="59">
        <v>62</v>
      </c>
      <c r="T43" s="27"/>
      <c r="U43" s="44"/>
      <c r="V43" s="44"/>
      <c r="W43" s="44"/>
      <c r="X43" s="44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1:35" ht="19.5" customHeight="1">
      <c r="A44" s="10">
        <v>38</v>
      </c>
      <c r="B44" s="11" t="s">
        <v>107</v>
      </c>
      <c r="C44" s="11" t="s">
        <v>108</v>
      </c>
      <c r="D44" s="30"/>
      <c r="E44" s="36"/>
      <c r="F44" s="46">
        <v>12</v>
      </c>
      <c r="G44" s="30">
        <f t="shared" si="0"/>
        <v>1</v>
      </c>
      <c r="H44" s="30">
        <f t="shared" si="1"/>
        <v>1</v>
      </c>
      <c r="I44" s="30">
        <f t="shared" si="2"/>
        <v>0</v>
      </c>
      <c r="J44" s="46">
        <v>24.799999999999997</v>
      </c>
      <c r="K44" s="30">
        <f t="shared" si="3"/>
        <v>1</v>
      </c>
      <c r="L44" s="30">
        <f t="shared" si="4"/>
        <v>1</v>
      </c>
      <c r="M44" s="30">
        <f t="shared" si="5"/>
        <v>1</v>
      </c>
      <c r="N44" s="44">
        <v>24.733333333333334</v>
      </c>
      <c r="O44" s="30">
        <f t="shared" si="6"/>
        <v>1</v>
      </c>
      <c r="P44" s="30">
        <f t="shared" si="7"/>
        <v>1</v>
      </c>
      <c r="Q44" s="30">
        <f t="shared" si="8"/>
        <v>0</v>
      </c>
      <c r="R44" s="59">
        <v>62</v>
      </c>
      <c r="T44" s="27"/>
      <c r="U44" s="44"/>
      <c r="V44" s="44"/>
      <c r="W44" s="44"/>
      <c r="X44" s="44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1:35" ht="19.5" customHeight="1">
      <c r="A45" s="10">
        <v>39</v>
      </c>
      <c r="B45" s="11" t="s">
        <v>109</v>
      </c>
      <c r="C45" s="11" t="s">
        <v>110</v>
      </c>
      <c r="D45" s="30"/>
      <c r="E45" s="36"/>
      <c r="F45" s="46">
        <v>11</v>
      </c>
      <c r="G45" s="30">
        <f t="shared" si="0"/>
        <v>1</v>
      </c>
      <c r="H45" s="30">
        <f t="shared" si="1"/>
        <v>0</v>
      </c>
      <c r="I45" s="30">
        <f t="shared" si="2"/>
        <v>0</v>
      </c>
      <c r="J45" s="46">
        <v>24</v>
      </c>
      <c r="K45" s="30">
        <f t="shared" si="3"/>
        <v>1</v>
      </c>
      <c r="L45" s="30">
        <f t="shared" si="4"/>
        <v>1</v>
      </c>
      <c r="M45" s="30">
        <f t="shared" si="5"/>
        <v>1</v>
      </c>
      <c r="N45" s="44">
        <v>25</v>
      </c>
      <c r="O45" s="30">
        <f t="shared" si="6"/>
        <v>1</v>
      </c>
      <c r="P45" s="30">
        <f t="shared" si="7"/>
        <v>1</v>
      </c>
      <c r="Q45" s="30">
        <f t="shared" si="8"/>
        <v>0</v>
      </c>
      <c r="R45" s="59">
        <v>59.666666666666671</v>
      </c>
      <c r="T45" s="27"/>
      <c r="U45" s="44"/>
      <c r="V45" s="44"/>
      <c r="W45" s="44"/>
      <c r="X45" s="44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1:35" ht="19.5" customHeight="1">
      <c r="A46" s="10">
        <v>40</v>
      </c>
      <c r="B46" s="11" t="s">
        <v>111</v>
      </c>
      <c r="C46" s="11" t="s">
        <v>112</v>
      </c>
      <c r="D46" s="30"/>
      <c r="E46" s="36"/>
      <c r="F46" s="46">
        <v>9</v>
      </c>
      <c r="G46" s="30">
        <f t="shared" si="0"/>
        <v>0</v>
      </c>
      <c r="H46" s="30">
        <f t="shared" si="1"/>
        <v>0</v>
      </c>
      <c r="I46" s="30">
        <f t="shared" si="2"/>
        <v>0</v>
      </c>
      <c r="J46" s="46">
        <v>26</v>
      </c>
      <c r="K46" s="30">
        <f t="shared" si="3"/>
        <v>1</v>
      </c>
      <c r="L46" s="30">
        <f t="shared" si="4"/>
        <v>1</v>
      </c>
      <c r="M46" s="30">
        <f t="shared" si="5"/>
        <v>1</v>
      </c>
      <c r="N46" s="44">
        <v>26.6</v>
      </c>
      <c r="O46" s="30">
        <f t="shared" si="6"/>
        <v>1</v>
      </c>
      <c r="P46" s="30">
        <f t="shared" si="7"/>
        <v>1</v>
      </c>
      <c r="Q46" s="30">
        <f t="shared" si="8"/>
        <v>1</v>
      </c>
      <c r="R46" s="59">
        <v>62</v>
      </c>
      <c r="T46" s="27"/>
      <c r="U46" s="44"/>
      <c r="V46" s="44"/>
      <c r="W46" s="44"/>
      <c r="X46" s="44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1:35" ht="19.5" customHeight="1">
      <c r="A47" s="10">
        <v>41</v>
      </c>
      <c r="B47" s="11" t="s">
        <v>113</v>
      </c>
      <c r="C47" s="11" t="s">
        <v>114</v>
      </c>
      <c r="D47" s="30"/>
      <c r="E47" s="36"/>
      <c r="F47" s="46">
        <v>13</v>
      </c>
      <c r="G47" s="30">
        <f t="shared" si="0"/>
        <v>1</v>
      </c>
      <c r="H47" s="30">
        <f t="shared" si="1"/>
        <v>1</v>
      </c>
      <c r="I47" s="30">
        <f t="shared" si="2"/>
        <v>1</v>
      </c>
      <c r="J47" s="46">
        <v>22.8</v>
      </c>
      <c r="K47" s="30">
        <f t="shared" si="3"/>
        <v>1</v>
      </c>
      <c r="L47" s="30">
        <f t="shared" si="4"/>
        <v>1</v>
      </c>
      <c r="M47" s="30">
        <f t="shared" si="5"/>
        <v>1</v>
      </c>
      <c r="N47" s="44">
        <v>21</v>
      </c>
      <c r="O47" s="30">
        <f t="shared" si="6"/>
        <v>1</v>
      </c>
      <c r="P47" s="30">
        <f t="shared" si="7"/>
        <v>0</v>
      </c>
      <c r="Q47" s="30">
        <f t="shared" si="8"/>
        <v>0</v>
      </c>
      <c r="R47" s="59">
        <v>57.333333333333336</v>
      </c>
      <c r="T47" s="27"/>
      <c r="U47" s="44"/>
      <c r="V47" s="44"/>
      <c r="W47" s="44"/>
      <c r="X47" s="44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1:35" ht="19.5" customHeight="1">
      <c r="A48" s="10">
        <v>42</v>
      </c>
      <c r="B48" s="11" t="s">
        <v>115</v>
      </c>
      <c r="C48" s="11" t="s">
        <v>116</v>
      </c>
      <c r="D48" s="30"/>
      <c r="E48" s="36"/>
      <c r="F48" s="46">
        <v>10</v>
      </c>
      <c r="G48" s="30">
        <f t="shared" si="0"/>
        <v>1</v>
      </c>
      <c r="H48" s="30">
        <f t="shared" si="1"/>
        <v>0</v>
      </c>
      <c r="I48" s="30">
        <f t="shared" si="2"/>
        <v>0</v>
      </c>
      <c r="J48" s="46">
        <v>27</v>
      </c>
      <c r="K48" s="30">
        <f t="shared" si="3"/>
        <v>1</v>
      </c>
      <c r="L48" s="30">
        <f t="shared" si="4"/>
        <v>1</v>
      </c>
      <c r="M48" s="30">
        <f t="shared" si="5"/>
        <v>1</v>
      </c>
      <c r="N48" s="44">
        <v>24.733333333333334</v>
      </c>
      <c r="O48" s="30">
        <f t="shared" si="6"/>
        <v>1</v>
      </c>
      <c r="P48" s="30">
        <f t="shared" si="7"/>
        <v>1</v>
      </c>
      <c r="Q48" s="30">
        <f t="shared" si="8"/>
        <v>0</v>
      </c>
      <c r="R48" s="59">
        <v>62</v>
      </c>
      <c r="T48" s="27"/>
      <c r="U48" s="44"/>
      <c r="V48" s="44"/>
      <c r="W48" s="44"/>
      <c r="X48" s="44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</row>
    <row r="49" spans="1:35" ht="19.5" customHeight="1">
      <c r="A49" s="10">
        <v>43</v>
      </c>
      <c r="B49" s="11" t="s">
        <v>117</v>
      </c>
      <c r="C49" s="11" t="s">
        <v>118</v>
      </c>
      <c r="D49" s="30"/>
      <c r="E49" s="36"/>
      <c r="F49" s="46">
        <v>12</v>
      </c>
      <c r="G49" s="30">
        <f t="shared" si="0"/>
        <v>1</v>
      </c>
      <c r="H49" s="30">
        <f t="shared" si="1"/>
        <v>1</v>
      </c>
      <c r="I49" s="30">
        <f t="shared" si="2"/>
        <v>0</v>
      </c>
      <c r="J49" s="46">
        <v>28</v>
      </c>
      <c r="K49" s="30">
        <f t="shared" si="3"/>
        <v>1</v>
      </c>
      <c r="L49" s="30">
        <f t="shared" si="4"/>
        <v>1</v>
      </c>
      <c r="M49" s="30">
        <f t="shared" si="5"/>
        <v>1</v>
      </c>
      <c r="N49" s="44">
        <v>27</v>
      </c>
      <c r="O49" s="30">
        <f t="shared" si="6"/>
        <v>1</v>
      </c>
      <c r="P49" s="30">
        <f t="shared" si="7"/>
        <v>1</v>
      </c>
      <c r="Q49" s="30">
        <f t="shared" si="8"/>
        <v>1</v>
      </c>
      <c r="R49" s="59">
        <v>66.666666666666671</v>
      </c>
      <c r="T49" s="27"/>
      <c r="U49" s="44"/>
      <c r="V49" s="44"/>
      <c r="W49" s="44"/>
      <c r="X49" s="44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</row>
    <row r="50" spans="1:35" ht="19.5" customHeight="1">
      <c r="A50" s="10">
        <v>44</v>
      </c>
      <c r="B50" s="11" t="s">
        <v>119</v>
      </c>
      <c r="C50" s="11" t="s">
        <v>120</v>
      </c>
      <c r="D50" s="30"/>
      <c r="E50" s="36"/>
      <c r="F50" s="46">
        <v>14</v>
      </c>
      <c r="G50" s="30">
        <f t="shared" si="0"/>
        <v>1</v>
      </c>
      <c r="H50" s="30">
        <f t="shared" si="1"/>
        <v>1</v>
      </c>
      <c r="I50" s="30">
        <f t="shared" si="2"/>
        <v>1</v>
      </c>
      <c r="J50" s="46">
        <v>27</v>
      </c>
      <c r="K50" s="30">
        <f t="shared" si="3"/>
        <v>1</v>
      </c>
      <c r="L50" s="30">
        <f t="shared" si="4"/>
        <v>1</v>
      </c>
      <c r="M50" s="30">
        <f t="shared" si="5"/>
        <v>1</v>
      </c>
      <c r="N50" s="44">
        <v>28.466666666666669</v>
      </c>
      <c r="O50" s="30">
        <f t="shared" si="6"/>
        <v>1</v>
      </c>
      <c r="P50" s="30">
        <f t="shared" si="7"/>
        <v>1</v>
      </c>
      <c r="Q50" s="30">
        <f t="shared" si="8"/>
        <v>1</v>
      </c>
      <c r="R50" s="59">
        <v>69</v>
      </c>
      <c r="T50" s="27"/>
      <c r="U50" s="44"/>
      <c r="V50" s="44"/>
      <c r="W50" s="44"/>
      <c r="X50" s="44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1:35" ht="19.5" customHeight="1">
      <c r="A51" s="10">
        <v>45</v>
      </c>
      <c r="B51" s="11" t="s">
        <v>121</v>
      </c>
      <c r="C51" s="11" t="s">
        <v>122</v>
      </c>
      <c r="D51" s="30"/>
      <c r="E51" s="36"/>
      <c r="F51" s="46">
        <v>10</v>
      </c>
      <c r="G51" s="30">
        <f t="shared" si="0"/>
        <v>1</v>
      </c>
      <c r="H51" s="30">
        <f t="shared" si="1"/>
        <v>0</v>
      </c>
      <c r="I51" s="30">
        <f t="shared" si="2"/>
        <v>0</v>
      </c>
      <c r="J51" s="46">
        <v>24.799999999999997</v>
      </c>
      <c r="K51" s="30">
        <f t="shared" si="3"/>
        <v>1</v>
      </c>
      <c r="L51" s="30">
        <f t="shared" si="4"/>
        <v>1</v>
      </c>
      <c r="M51" s="30">
        <f t="shared" si="5"/>
        <v>1</v>
      </c>
      <c r="N51" s="44">
        <v>27</v>
      </c>
      <c r="O51" s="30">
        <f t="shared" si="6"/>
        <v>1</v>
      </c>
      <c r="P51" s="30">
        <f t="shared" si="7"/>
        <v>1</v>
      </c>
      <c r="Q51" s="30">
        <f t="shared" si="8"/>
        <v>1</v>
      </c>
      <c r="R51" s="59">
        <v>62</v>
      </c>
      <c r="T51" s="27"/>
      <c r="U51" s="44"/>
      <c r="V51" s="44"/>
      <c r="W51" s="44"/>
      <c r="X51" s="44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</row>
    <row r="52" spans="1:35" ht="19.5" customHeight="1">
      <c r="A52" s="10">
        <v>46</v>
      </c>
      <c r="B52" s="11" t="s">
        <v>123</v>
      </c>
      <c r="C52" s="11" t="s">
        <v>124</v>
      </c>
      <c r="D52" s="30"/>
      <c r="E52" s="36"/>
      <c r="F52" s="46">
        <v>13</v>
      </c>
      <c r="G52" s="30">
        <f t="shared" si="0"/>
        <v>1</v>
      </c>
      <c r="H52" s="30">
        <f t="shared" si="1"/>
        <v>1</v>
      </c>
      <c r="I52" s="30">
        <f t="shared" si="2"/>
        <v>1</v>
      </c>
      <c r="J52" s="46">
        <v>24</v>
      </c>
      <c r="K52" s="30">
        <f t="shared" si="3"/>
        <v>1</v>
      </c>
      <c r="L52" s="30">
        <f t="shared" si="4"/>
        <v>1</v>
      </c>
      <c r="M52" s="30">
        <f t="shared" si="5"/>
        <v>1</v>
      </c>
      <c r="N52" s="44">
        <v>23</v>
      </c>
      <c r="O52" s="30">
        <f t="shared" si="6"/>
        <v>1</v>
      </c>
      <c r="P52" s="30">
        <f t="shared" si="7"/>
        <v>1</v>
      </c>
      <c r="Q52" s="30">
        <f t="shared" si="8"/>
        <v>0</v>
      </c>
      <c r="R52" s="59">
        <v>59.666666666666671</v>
      </c>
      <c r="T52" s="27"/>
      <c r="U52" s="44"/>
      <c r="V52" s="44"/>
      <c r="W52" s="44"/>
      <c r="X52" s="44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</row>
    <row r="53" spans="1:35" ht="19.5" customHeight="1">
      <c r="A53" s="10">
        <v>47</v>
      </c>
      <c r="B53" s="11" t="s">
        <v>125</v>
      </c>
      <c r="C53" s="11" t="s">
        <v>126</v>
      </c>
      <c r="D53" s="30"/>
      <c r="E53" s="36"/>
      <c r="F53" s="46">
        <v>12</v>
      </c>
      <c r="G53" s="30">
        <f t="shared" si="0"/>
        <v>1</v>
      </c>
      <c r="H53" s="30">
        <f t="shared" si="1"/>
        <v>1</v>
      </c>
      <c r="I53" s="30">
        <f t="shared" si="2"/>
        <v>0</v>
      </c>
      <c r="J53" s="46">
        <v>25.599999999999998</v>
      </c>
      <c r="K53" s="30">
        <f t="shared" si="3"/>
        <v>1</v>
      </c>
      <c r="L53" s="30">
        <f t="shared" si="4"/>
        <v>1</v>
      </c>
      <c r="M53" s="30">
        <f t="shared" si="5"/>
        <v>1</v>
      </c>
      <c r="N53" s="44">
        <v>26</v>
      </c>
      <c r="O53" s="30">
        <f t="shared" si="6"/>
        <v>1</v>
      </c>
      <c r="P53" s="30">
        <f t="shared" si="7"/>
        <v>1</v>
      </c>
      <c r="Q53" s="30">
        <f t="shared" si="8"/>
        <v>1</v>
      </c>
      <c r="R53" s="59">
        <v>64.333333333333329</v>
      </c>
      <c r="T53" s="27"/>
      <c r="U53" s="44"/>
      <c r="V53" s="44"/>
      <c r="W53" s="44"/>
      <c r="X53" s="44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1:35" ht="19.5" customHeight="1">
      <c r="A54" s="10">
        <v>48</v>
      </c>
      <c r="B54" s="11" t="s">
        <v>127</v>
      </c>
      <c r="C54" s="11" t="s">
        <v>128</v>
      </c>
      <c r="D54" s="30"/>
      <c r="E54" s="36"/>
      <c r="F54" s="46">
        <v>11.799999999999999</v>
      </c>
      <c r="G54" s="30">
        <f t="shared" si="0"/>
        <v>1</v>
      </c>
      <c r="H54" s="30">
        <f t="shared" si="1"/>
        <v>1</v>
      </c>
      <c r="I54" s="30">
        <f t="shared" si="2"/>
        <v>0</v>
      </c>
      <c r="J54" s="46">
        <v>25.599999999999998</v>
      </c>
      <c r="K54" s="30">
        <f t="shared" si="3"/>
        <v>1</v>
      </c>
      <c r="L54" s="30">
        <f t="shared" si="4"/>
        <v>1</v>
      </c>
      <c r="M54" s="30">
        <f t="shared" si="5"/>
        <v>1</v>
      </c>
      <c r="N54" s="44">
        <v>27</v>
      </c>
      <c r="O54" s="30">
        <f t="shared" si="6"/>
        <v>1</v>
      </c>
      <c r="P54" s="30">
        <f t="shared" si="7"/>
        <v>1</v>
      </c>
      <c r="Q54" s="30">
        <f t="shared" si="8"/>
        <v>1</v>
      </c>
      <c r="R54" s="59">
        <v>64.333333333333329</v>
      </c>
      <c r="T54" s="27"/>
      <c r="U54" s="44"/>
      <c r="V54" s="44"/>
      <c r="W54" s="44"/>
      <c r="X54" s="44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</row>
    <row r="55" spans="1:35" ht="19.5" customHeight="1">
      <c r="A55" s="10">
        <v>49</v>
      </c>
      <c r="B55" s="11" t="s">
        <v>129</v>
      </c>
      <c r="C55" s="11" t="s">
        <v>130</v>
      </c>
      <c r="D55" s="30"/>
      <c r="E55" s="36"/>
      <c r="F55" s="46">
        <v>14</v>
      </c>
      <c r="G55" s="30">
        <f t="shared" si="0"/>
        <v>1</v>
      </c>
      <c r="H55" s="30">
        <f t="shared" si="1"/>
        <v>1</v>
      </c>
      <c r="I55" s="30">
        <f t="shared" si="2"/>
        <v>1</v>
      </c>
      <c r="J55" s="46">
        <v>27</v>
      </c>
      <c r="K55" s="30">
        <f t="shared" si="3"/>
        <v>1</v>
      </c>
      <c r="L55" s="30">
        <f t="shared" si="4"/>
        <v>1</v>
      </c>
      <c r="M55" s="30">
        <f t="shared" si="5"/>
        <v>1</v>
      </c>
      <c r="N55" s="44">
        <v>26</v>
      </c>
      <c r="O55" s="30">
        <f t="shared" si="6"/>
        <v>1</v>
      </c>
      <c r="P55" s="30">
        <f t="shared" si="7"/>
        <v>1</v>
      </c>
      <c r="Q55" s="30">
        <f t="shared" si="8"/>
        <v>1</v>
      </c>
      <c r="R55" s="59">
        <v>66.666666666666671</v>
      </c>
      <c r="T55" s="27"/>
      <c r="U55" s="44"/>
      <c r="V55" s="44"/>
      <c r="W55" s="44"/>
      <c r="X55" s="44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  <row r="56" spans="1:35" ht="19.5" customHeight="1">
      <c r="A56" s="10">
        <v>50</v>
      </c>
      <c r="B56" s="11" t="s">
        <v>131</v>
      </c>
      <c r="C56" s="11" t="s">
        <v>132</v>
      </c>
      <c r="D56" s="30"/>
      <c r="E56" s="36"/>
      <c r="F56" s="46">
        <v>10</v>
      </c>
      <c r="G56" s="30">
        <f t="shared" si="0"/>
        <v>1</v>
      </c>
      <c r="H56" s="30">
        <f t="shared" si="1"/>
        <v>0</v>
      </c>
      <c r="I56" s="30">
        <f t="shared" si="2"/>
        <v>0</v>
      </c>
      <c r="J56" s="46">
        <v>27</v>
      </c>
      <c r="K56" s="30">
        <f t="shared" si="3"/>
        <v>1</v>
      </c>
      <c r="L56" s="30">
        <f t="shared" si="4"/>
        <v>1</v>
      </c>
      <c r="M56" s="30">
        <f t="shared" si="5"/>
        <v>1</v>
      </c>
      <c r="N56" s="44">
        <v>26.6</v>
      </c>
      <c r="O56" s="30">
        <f t="shared" si="6"/>
        <v>1</v>
      </c>
      <c r="P56" s="30">
        <f t="shared" si="7"/>
        <v>1</v>
      </c>
      <c r="Q56" s="30">
        <f t="shared" si="8"/>
        <v>1</v>
      </c>
      <c r="R56" s="59">
        <v>64.333333333333329</v>
      </c>
      <c r="T56" s="27"/>
      <c r="U56" s="44"/>
      <c r="V56" s="44"/>
      <c r="W56" s="44"/>
      <c r="X56" s="44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</row>
    <row r="57" spans="1:35" ht="19.5" customHeight="1">
      <c r="A57" s="10">
        <v>51</v>
      </c>
      <c r="B57" s="11" t="s">
        <v>133</v>
      </c>
      <c r="C57" s="11" t="s">
        <v>134</v>
      </c>
      <c r="D57" s="30"/>
      <c r="E57" s="36"/>
      <c r="F57" s="46">
        <v>6</v>
      </c>
      <c r="G57" s="30">
        <f t="shared" si="0"/>
        <v>0</v>
      </c>
      <c r="H57" s="30">
        <f t="shared" si="1"/>
        <v>0</v>
      </c>
      <c r="I57" s="30">
        <f t="shared" si="2"/>
        <v>0</v>
      </c>
      <c r="J57" s="46">
        <v>28</v>
      </c>
      <c r="K57" s="30">
        <f t="shared" si="3"/>
        <v>1</v>
      </c>
      <c r="L57" s="30">
        <f t="shared" si="4"/>
        <v>1</v>
      </c>
      <c r="M57" s="30">
        <f t="shared" si="5"/>
        <v>1</v>
      </c>
      <c r="N57" s="44">
        <v>23</v>
      </c>
      <c r="O57" s="30">
        <f t="shared" si="6"/>
        <v>1</v>
      </c>
      <c r="P57" s="30">
        <f t="shared" si="7"/>
        <v>1</v>
      </c>
      <c r="Q57" s="30">
        <f t="shared" si="8"/>
        <v>0</v>
      </c>
      <c r="R57" s="59">
        <v>57.333333333333336</v>
      </c>
      <c r="T57" s="27"/>
      <c r="U57" s="44"/>
      <c r="V57" s="44"/>
      <c r="W57" s="44"/>
      <c r="X57" s="44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</row>
    <row r="58" spans="1:35" ht="19.5" customHeight="1">
      <c r="A58" s="10">
        <v>52</v>
      </c>
      <c r="B58" s="11" t="s">
        <v>135</v>
      </c>
      <c r="C58" s="11" t="s">
        <v>136</v>
      </c>
      <c r="D58" s="30"/>
      <c r="E58" s="36"/>
      <c r="F58" s="46">
        <v>13</v>
      </c>
      <c r="G58" s="30">
        <f t="shared" si="0"/>
        <v>1</v>
      </c>
      <c r="H58" s="30">
        <f t="shared" si="1"/>
        <v>1</v>
      </c>
      <c r="I58" s="30">
        <f t="shared" si="2"/>
        <v>1</v>
      </c>
      <c r="J58" s="46">
        <v>25</v>
      </c>
      <c r="K58" s="30">
        <f t="shared" si="3"/>
        <v>1</v>
      </c>
      <c r="L58" s="30">
        <f t="shared" si="4"/>
        <v>1</v>
      </c>
      <c r="M58" s="30">
        <f t="shared" si="5"/>
        <v>1</v>
      </c>
      <c r="N58" s="44">
        <v>24</v>
      </c>
      <c r="O58" s="30">
        <f t="shared" si="6"/>
        <v>1</v>
      </c>
      <c r="P58" s="30">
        <f t="shared" si="7"/>
        <v>1</v>
      </c>
      <c r="Q58" s="30">
        <f t="shared" si="8"/>
        <v>0</v>
      </c>
      <c r="R58" s="59">
        <v>62</v>
      </c>
      <c r="T58" s="27"/>
      <c r="U58" s="44"/>
      <c r="V58" s="44"/>
      <c r="W58" s="44"/>
      <c r="X58" s="44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5" ht="19.5" customHeight="1">
      <c r="A59" s="10">
        <v>53</v>
      </c>
      <c r="B59" s="11" t="s">
        <v>137</v>
      </c>
      <c r="C59" s="11" t="s">
        <v>138</v>
      </c>
      <c r="D59" s="30"/>
      <c r="E59" s="36"/>
      <c r="F59" s="46">
        <v>13</v>
      </c>
      <c r="G59" s="30">
        <f t="shared" si="0"/>
        <v>1</v>
      </c>
      <c r="H59" s="30">
        <f t="shared" si="1"/>
        <v>1</v>
      </c>
      <c r="I59" s="30">
        <f t="shared" si="2"/>
        <v>1</v>
      </c>
      <c r="J59" s="46">
        <v>28</v>
      </c>
      <c r="K59" s="30">
        <f t="shared" si="3"/>
        <v>1</v>
      </c>
      <c r="L59" s="30">
        <f t="shared" si="4"/>
        <v>1</v>
      </c>
      <c r="M59" s="30">
        <f t="shared" si="5"/>
        <v>1</v>
      </c>
      <c r="N59" s="44">
        <v>28</v>
      </c>
      <c r="O59" s="30">
        <f t="shared" si="6"/>
        <v>1</v>
      </c>
      <c r="P59" s="30">
        <f t="shared" si="7"/>
        <v>1</v>
      </c>
      <c r="Q59" s="30">
        <f t="shared" si="8"/>
        <v>1</v>
      </c>
      <c r="R59" s="59">
        <v>69</v>
      </c>
      <c r="T59" s="27"/>
      <c r="U59" s="44"/>
      <c r="V59" s="44"/>
      <c r="W59" s="44"/>
      <c r="X59" s="44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1:35" ht="19.5" customHeight="1">
      <c r="A60" s="10">
        <v>54</v>
      </c>
      <c r="B60" s="11" t="s">
        <v>139</v>
      </c>
      <c r="C60" s="11" t="s">
        <v>140</v>
      </c>
      <c r="D60" s="30"/>
      <c r="E60" s="36"/>
      <c r="F60" s="46">
        <v>13</v>
      </c>
      <c r="G60" s="30">
        <f t="shared" si="0"/>
        <v>1</v>
      </c>
      <c r="H60" s="30">
        <f t="shared" si="1"/>
        <v>1</v>
      </c>
      <c r="I60" s="30">
        <f t="shared" si="2"/>
        <v>1</v>
      </c>
      <c r="J60" s="46">
        <v>23</v>
      </c>
      <c r="K60" s="30">
        <f t="shared" si="3"/>
        <v>1</v>
      </c>
      <c r="L60" s="30">
        <f t="shared" si="4"/>
        <v>1</v>
      </c>
      <c r="M60" s="30">
        <f t="shared" si="5"/>
        <v>1</v>
      </c>
      <c r="N60" s="44">
        <v>26</v>
      </c>
      <c r="O60" s="30">
        <f t="shared" si="6"/>
        <v>1</v>
      </c>
      <c r="P60" s="30">
        <f t="shared" si="7"/>
        <v>1</v>
      </c>
      <c r="Q60" s="30">
        <f t="shared" si="8"/>
        <v>1</v>
      </c>
      <c r="R60" s="59">
        <v>62</v>
      </c>
      <c r="T60" s="27"/>
      <c r="U60" s="44"/>
      <c r="V60" s="44"/>
      <c r="W60" s="44"/>
      <c r="X60" s="44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</row>
    <row r="61" spans="1:35" ht="19.5" customHeight="1">
      <c r="A61" s="10">
        <v>55</v>
      </c>
      <c r="B61" s="11" t="s">
        <v>141</v>
      </c>
      <c r="C61" s="11" t="s">
        <v>142</v>
      </c>
      <c r="D61" s="30"/>
      <c r="E61" s="36"/>
      <c r="F61" s="46">
        <v>11</v>
      </c>
      <c r="G61" s="30">
        <f t="shared" si="0"/>
        <v>1</v>
      </c>
      <c r="H61" s="30">
        <f t="shared" si="1"/>
        <v>0</v>
      </c>
      <c r="I61" s="30">
        <f t="shared" si="2"/>
        <v>0</v>
      </c>
      <c r="J61" s="46">
        <v>25</v>
      </c>
      <c r="K61" s="30">
        <f t="shared" si="3"/>
        <v>1</v>
      </c>
      <c r="L61" s="30">
        <f t="shared" si="4"/>
        <v>1</v>
      </c>
      <c r="M61" s="30">
        <f t="shared" si="5"/>
        <v>1</v>
      </c>
      <c r="N61" s="44">
        <v>28</v>
      </c>
      <c r="O61" s="30">
        <f t="shared" si="6"/>
        <v>1</v>
      </c>
      <c r="P61" s="30">
        <f t="shared" si="7"/>
        <v>1</v>
      </c>
      <c r="Q61" s="30">
        <f t="shared" si="8"/>
        <v>1</v>
      </c>
      <c r="R61" s="59">
        <v>64.333333333333329</v>
      </c>
      <c r="T61" s="27"/>
      <c r="U61" s="44"/>
      <c r="V61" s="44"/>
      <c r="W61" s="44"/>
      <c r="X61" s="44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</row>
    <row r="62" spans="1:35" ht="19.5" customHeight="1">
      <c r="A62" s="10">
        <v>56</v>
      </c>
      <c r="B62" s="11" t="s">
        <v>143</v>
      </c>
      <c r="C62" s="11" t="s">
        <v>144</v>
      </c>
      <c r="D62" s="30"/>
      <c r="E62" s="36"/>
      <c r="F62" s="46">
        <v>14</v>
      </c>
      <c r="G62" s="30">
        <f t="shared" si="0"/>
        <v>1</v>
      </c>
      <c r="H62" s="30">
        <f t="shared" si="1"/>
        <v>1</v>
      </c>
      <c r="I62" s="30">
        <f t="shared" si="2"/>
        <v>1</v>
      </c>
      <c r="J62" s="46">
        <v>25.599999999999998</v>
      </c>
      <c r="K62" s="30">
        <f t="shared" si="3"/>
        <v>1</v>
      </c>
      <c r="L62" s="30">
        <f t="shared" si="4"/>
        <v>1</v>
      </c>
      <c r="M62" s="30">
        <f t="shared" si="5"/>
        <v>1</v>
      </c>
      <c r="N62" s="44">
        <v>24</v>
      </c>
      <c r="O62" s="30">
        <f t="shared" si="6"/>
        <v>1</v>
      </c>
      <c r="P62" s="30">
        <f t="shared" si="7"/>
        <v>1</v>
      </c>
      <c r="Q62" s="30">
        <f t="shared" si="8"/>
        <v>0</v>
      </c>
      <c r="R62" s="59">
        <v>64.333333333333329</v>
      </c>
      <c r="T62" s="27"/>
      <c r="U62" s="44"/>
      <c r="V62" s="44"/>
      <c r="W62" s="44"/>
      <c r="X62" s="44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</row>
    <row r="63" spans="1:35" ht="19.5" customHeight="1">
      <c r="A63" s="10">
        <v>57</v>
      </c>
      <c r="B63" s="11" t="s">
        <v>145</v>
      </c>
      <c r="C63" s="11" t="s">
        <v>146</v>
      </c>
      <c r="D63" s="30"/>
      <c r="E63" s="36"/>
      <c r="F63" s="46">
        <v>12</v>
      </c>
      <c r="G63" s="30">
        <f t="shared" si="0"/>
        <v>1</v>
      </c>
      <c r="H63" s="30">
        <f t="shared" si="1"/>
        <v>1</v>
      </c>
      <c r="I63" s="30">
        <f t="shared" si="2"/>
        <v>0</v>
      </c>
      <c r="J63" s="46">
        <v>22</v>
      </c>
      <c r="K63" s="30">
        <f t="shared" si="3"/>
        <v>1</v>
      </c>
      <c r="L63" s="30">
        <f t="shared" si="4"/>
        <v>1</v>
      </c>
      <c r="M63" s="30">
        <f t="shared" si="5"/>
        <v>1</v>
      </c>
      <c r="N63" s="44">
        <v>26</v>
      </c>
      <c r="O63" s="30">
        <f t="shared" si="6"/>
        <v>1</v>
      </c>
      <c r="P63" s="30">
        <f t="shared" si="7"/>
        <v>1</v>
      </c>
      <c r="Q63" s="30">
        <f t="shared" si="8"/>
        <v>1</v>
      </c>
      <c r="R63" s="59">
        <v>59.666666666666671</v>
      </c>
      <c r="T63" s="27"/>
      <c r="U63" s="44"/>
      <c r="V63" s="44"/>
      <c r="W63" s="44"/>
      <c r="X63" s="44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</row>
    <row r="64" spans="1:35" ht="19.5" customHeight="1">
      <c r="A64" s="10">
        <v>58</v>
      </c>
      <c r="B64" s="11" t="s">
        <v>147</v>
      </c>
      <c r="C64" s="11" t="s">
        <v>148</v>
      </c>
      <c r="D64" s="30"/>
      <c r="E64" s="36"/>
      <c r="F64" s="46">
        <v>14</v>
      </c>
      <c r="G64" s="30">
        <f t="shared" si="0"/>
        <v>1</v>
      </c>
      <c r="H64" s="30">
        <f t="shared" si="1"/>
        <v>1</v>
      </c>
      <c r="I64" s="30">
        <f t="shared" si="2"/>
        <v>1</v>
      </c>
      <c r="J64" s="46">
        <v>23</v>
      </c>
      <c r="K64" s="30">
        <f t="shared" si="3"/>
        <v>1</v>
      </c>
      <c r="L64" s="30">
        <f t="shared" si="4"/>
        <v>1</v>
      </c>
      <c r="M64" s="30">
        <f t="shared" si="5"/>
        <v>1</v>
      </c>
      <c r="N64" s="44">
        <v>24.733333333333334</v>
      </c>
      <c r="O64" s="30">
        <f t="shared" si="6"/>
        <v>1</v>
      </c>
      <c r="P64" s="30">
        <f t="shared" si="7"/>
        <v>1</v>
      </c>
      <c r="Q64" s="30">
        <f t="shared" si="8"/>
        <v>0</v>
      </c>
      <c r="R64" s="59">
        <v>62</v>
      </c>
      <c r="T64" s="27"/>
      <c r="U64" s="44"/>
      <c r="V64" s="44"/>
      <c r="W64" s="44"/>
      <c r="X64" s="44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</row>
    <row r="65" spans="1:35" ht="19.5" customHeight="1">
      <c r="A65" s="10">
        <v>59</v>
      </c>
      <c r="B65" s="11" t="s">
        <v>149</v>
      </c>
      <c r="C65" s="11" t="s">
        <v>150</v>
      </c>
      <c r="D65" s="30"/>
      <c r="E65" s="36"/>
      <c r="F65" s="46">
        <v>12</v>
      </c>
      <c r="G65" s="30">
        <f t="shared" si="0"/>
        <v>1</v>
      </c>
      <c r="H65" s="30">
        <f t="shared" si="1"/>
        <v>1</v>
      </c>
      <c r="I65" s="30">
        <f t="shared" si="2"/>
        <v>0</v>
      </c>
      <c r="J65" s="46">
        <v>26</v>
      </c>
      <c r="K65" s="30">
        <f t="shared" si="3"/>
        <v>1</v>
      </c>
      <c r="L65" s="30">
        <f t="shared" si="4"/>
        <v>1</v>
      </c>
      <c r="M65" s="30">
        <f t="shared" si="5"/>
        <v>1</v>
      </c>
      <c r="N65" s="44">
        <v>26</v>
      </c>
      <c r="O65" s="30">
        <f t="shared" si="6"/>
        <v>1</v>
      </c>
      <c r="P65" s="30">
        <f t="shared" si="7"/>
        <v>1</v>
      </c>
      <c r="Q65" s="30">
        <f t="shared" si="8"/>
        <v>1</v>
      </c>
      <c r="R65" s="59">
        <v>64.333333333333329</v>
      </c>
      <c r="T65" s="27"/>
      <c r="U65" s="44"/>
      <c r="V65" s="44"/>
      <c r="W65" s="44"/>
      <c r="X65" s="44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</row>
    <row r="66" spans="1:35" ht="19.5" customHeight="1">
      <c r="A66" s="10">
        <v>60</v>
      </c>
      <c r="B66" s="11" t="s">
        <v>151</v>
      </c>
      <c r="C66" s="11" t="s">
        <v>152</v>
      </c>
      <c r="D66" s="30"/>
      <c r="E66" s="36"/>
      <c r="F66" s="46">
        <v>13</v>
      </c>
      <c r="G66" s="30">
        <f t="shared" si="0"/>
        <v>1</v>
      </c>
      <c r="H66" s="30">
        <f t="shared" si="1"/>
        <v>1</v>
      </c>
      <c r="I66" s="30">
        <f t="shared" si="2"/>
        <v>1</v>
      </c>
      <c r="J66" s="46">
        <v>24</v>
      </c>
      <c r="K66" s="30">
        <f t="shared" si="3"/>
        <v>1</v>
      </c>
      <c r="L66" s="30">
        <f t="shared" si="4"/>
        <v>1</v>
      </c>
      <c r="M66" s="30">
        <f t="shared" si="5"/>
        <v>1</v>
      </c>
      <c r="N66" s="44">
        <v>25</v>
      </c>
      <c r="O66" s="30">
        <f t="shared" si="6"/>
        <v>1</v>
      </c>
      <c r="P66" s="30">
        <f t="shared" si="7"/>
        <v>1</v>
      </c>
      <c r="Q66" s="30">
        <f t="shared" si="8"/>
        <v>0</v>
      </c>
      <c r="R66" s="59">
        <v>62</v>
      </c>
      <c r="T66" s="27"/>
      <c r="U66" s="44"/>
      <c r="V66" s="44"/>
      <c r="W66" s="44"/>
      <c r="X66" s="44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</row>
    <row r="67" spans="1:35" ht="19.5" customHeight="1">
      <c r="A67" s="10">
        <v>61</v>
      </c>
      <c r="B67" s="11" t="s">
        <v>153</v>
      </c>
      <c r="C67" s="11" t="s">
        <v>154</v>
      </c>
      <c r="D67" s="30"/>
      <c r="E67" s="36"/>
      <c r="F67" s="46">
        <v>11</v>
      </c>
      <c r="G67" s="30">
        <f t="shared" si="0"/>
        <v>1</v>
      </c>
      <c r="H67" s="30">
        <f t="shared" si="1"/>
        <v>0</v>
      </c>
      <c r="I67" s="30">
        <f t="shared" si="2"/>
        <v>0</v>
      </c>
      <c r="J67" s="46">
        <v>24</v>
      </c>
      <c r="K67" s="30">
        <f t="shared" si="3"/>
        <v>1</v>
      </c>
      <c r="L67" s="30">
        <f t="shared" si="4"/>
        <v>1</v>
      </c>
      <c r="M67" s="30">
        <f t="shared" si="5"/>
        <v>1</v>
      </c>
      <c r="N67" s="44">
        <v>25</v>
      </c>
      <c r="O67" s="30">
        <f t="shared" si="6"/>
        <v>1</v>
      </c>
      <c r="P67" s="30">
        <f t="shared" si="7"/>
        <v>1</v>
      </c>
      <c r="Q67" s="30">
        <f t="shared" si="8"/>
        <v>0</v>
      </c>
      <c r="R67" s="59">
        <v>59.666666666666671</v>
      </c>
      <c r="T67" s="27"/>
      <c r="U67" s="44"/>
      <c r="V67" s="44"/>
      <c r="W67" s="44"/>
      <c r="X67" s="44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</row>
    <row r="68" spans="1:35" ht="19.5" customHeight="1">
      <c r="A68" s="10">
        <v>62</v>
      </c>
      <c r="B68" s="11" t="s">
        <v>155</v>
      </c>
      <c r="C68" s="11" t="s">
        <v>156</v>
      </c>
      <c r="D68" s="30"/>
      <c r="E68" s="36"/>
      <c r="F68" s="46">
        <v>13</v>
      </c>
      <c r="G68" s="30">
        <f t="shared" si="0"/>
        <v>1</v>
      </c>
      <c r="H68" s="30">
        <f t="shared" si="1"/>
        <v>1</v>
      </c>
      <c r="I68" s="30">
        <f t="shared" si="2"/>
        <v>1</v>
      </c>
      <c r="J68" s="46">
        <v>25</v>
      </c>
      <c r="K68" s="30">
        <f t="shared" si="3"/>
        <v>1</v>
      </c>
      <c r="L68" s="30">
        <f t="shared" si="4"/>
        <v>1</v>
      </c>
      <c r="M68" s="30">
        <f t="shared" si="5"/>
        <v>1</v>
      </c>
      <c r="N68" s="44">
        <v>22</v>
      </c>
      <c r="O68" s="30">
        <f t="shared" si="6"/>
        <v>1</v>
      </c>
      <c r="P68" s="30">
        <f t="shared" si="7"/>
        <v>0</v>
      </c>
      <c r="Q68" s="30">
        <f t="shared" si="8"/>
        <v>0</v>
      </c>
      <c r="R68" s="59">
        <v>59.666666666666671</v>
      </c>
      <c r="T68" s="27"/>
      <c r="U68" s="44"/>
      <c r="V68" s="44"/>
      <c r="W68" s="44"/>
      <c r="X68" s="44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</row>
    <row r="69" spans="1:35" ht="19.5" customHeight="1">
      <c r="A69" s="10">
        <v>63</v>
      </c>
      <c r="B69" s="11" t="s">
        <v>157</v>
      </c>
      <c r="C69" s="11" t="s">
        <v>158</v>
      </c>
      <c r="D69" s="30"/>
      <c r="E69" s="36"/>
      <c r="F69" s="46">
        <v>14</v>
      </c>
      <c r="G69" s="30">
        <f t="shared" si="0"/>
        <v>1</v>
      </c>
      <c r="H69" s="30">
        <f t="shared" si="1"/>
        <v>1</v>
      </c>
      <c r="I69" s="30">
        <f t="shared" si="2"/>
        <v>1</v>
      </c>
      <c r="J69" s="46">
        <v>27.6</v>
      </c>
      <c r="K69" s="30">
        <f t="shared" si="3"/>
        <v>1</v>
      </c>
      <c r="L69" s="30">
        <f t="shared" si="4"/>
        <v>1</v>
      </c>
      <c r="M69" s="30">
        <f t="shared" si="5"/>
        <v>1</v>
      </c>
      <c r="N69" s="44">
        <v>27</v>
      </c>
      <c r="O69" s="30">
        <f t="shared" si="6"/>
        <v>1</v>
      </c>
      <c r="P69" s="30">
        <f t="shared" si="7"/>
        <v>1</v>
      </c>
      <c r="Q69" s="30">
        <f t="shared" si="8"/>
        <v>1</v>
      </c>
      <c r="R69" s="59">
        <v>69</v>
      </c>
      <c r="T69" s="27"/>
      <c r="U69" s="44"/>
      <c r="V69" s="44"/>
      <c r="W69" s="44"/>
      <c r="X69" s="44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</row>
    <row r="70" spans="1:35" ht="19.5" customHeight="1">
      <c r="A70" s="10">
        <v>64</v>
      </c>
      <c r="B70" s="11" t="s">
        <v>159</v>
      </c>
      <c r="C70" s="11" t="s">
        <v>160</v>
      </c>
      <c r="D70" s="30"/>
      <c r="E70" s="36"/>
      <c r="F70" s="46">
        <v>14</v>
      </c>
      <c r="G70" s="30">
        <f t="shared" si="0"/>
        <v>1</v>
      </c>
      <c r="H70" s="30">
        <f t="shared" si="1"/>
        <v>1</v>
      </c>
      <c r="I70" s="30">
        <f t="shared" si="2"/>
        <v>1</v>
      </c>
      <c r="J70" s="46">
        <v>26.8</v>
      </c>
      <c r="K70" s="30">
        <f t="shared" si="3"/>
        <v>1</v>
      </c>
      <c r="L70" s="30">
        <f t="shared" si="4"/>
        <v>1</v>
      </c>
      <c r="M70" s="30">
        <f t="shared" si="5"/>
        <v>1</v>
      </c>
      <c r="N70" s="44">
        <v>26</v>
      </c>
      <c r="O70" s="30">
        <f t="shared" si="6"/>
        <v>1</v>
      </c>
      <c r="P70" s="30">
        <f t="shared" si="7"/>
        <v>1</v>
      </c>
      <c r="Q70" s="30">
        <f t="shared" si="8"/>
        <v>1</v>
      </c>
      <c r="R70" s="59">
        <v>66.666666666666671</v>
      </c>
      <c r="T70" s="27"/>
      <c r="U70" s="44"/>
      <c r="V70" s="44"/>
      <c r="W70" s="44"/>
      <c r="X70" s="44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</row>
    <row r="71" spans="1:35" ht="19.5" customHeight="1">
      <c r="A71" s="10">
        <v>65</v>
      </c>
      <c r="B71" s="11" t="s">
        <v>161</v>
      </c>
      <c r="C71" s="11" t="s">
        <v>162</v>
      </c>
      <c r="D71" s="30"/>
      <c r="E71" s="36"/>
      <c r="F71" s="46">
        <v>12</v>
      </c>
      <c r="G71" s="30">
        <f t="shared" si="0"/>
        <v>1</v>
      </c>
      <c r="H71" s="30">
        <f t="shared" si="1"/>
        <v>1</v>
      </c>
      <c r="I71" s="30">
        <f t="shared" si="2"/>
        <v>0</v>
      </c>
      <c r="J71" s="46">
        <v>24.799999999999997</v>
      </c>
      <c r="K71" s="30">
        <f t="shared" si="3"/>
        <v>1</v>
      </c>
      <c r="L71" s="30">
        <f t="shared" si="4"/>
        <v>1</v>
      </c>
      <c r="M71" s="30">
        <f t="shared" si="5"/>
        <v>1</v>
      </c>
      <c r="N71" s="44">
        <v>25.666666666666671</v>
      </c>
      <c r="O71" s="30">
        <f t="shared" si="6"/>
        <v>1</v>
      </c>
      <c r="P71" s="30">
        <f t="shared" si="7"/>
        <v>1</v>
      </c>
      <c r="Q71" s="30">
        <f t="shared" si="8"/>
        <v>1</v>
      </c>
      <c r="R71" s="59">
        <v>62</v>
      </c>
      <c r="T71" s="27"/>
      <c r="U71" s="44"/>
      <c r="V71" s="44"/>
      <c r="W71" s="44"/>
      <c r="X71" s="44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pans="1:35" ht="19.5" customHeight="1">
      <c r="A72" s="10">
        <v>66</v>
      </c>
      <c r="B72" s="11" t="s">
        <v>163</v>
      </c>
      <c r="C72" s="11" t="s">
        <v>164</v>
      </c>
      <c r="D72" s="30"/>
      <c r="E72" s="36"/>
      <c r="F72" s="46">
        <v>10</v>
      </c>
      <c r="G72" s="30">
        <f t="shared" si="0"/>
        <v>1</v>
      </c>
      <c r="H72" s="30">
        <f t="shared" si="1"/>
        <v>0</v>
      </c>
      <c r="I72" s="30">
        <f t="shared" si="2"/>
        <v>0</v>
      </c>
      <c r="J72" s="46">
        <v>24</v>
      </c>
      <c r="K72" s="30">
        <f t="shared" si="3"/>
        <v>1</v>
      </c>
      <c r="L72" s="30">
        <f t="shared" si="4"/>
        <v>1</v>
      </c>
      <c r="M72" s="30">
        <f t="shared" si="5"/>
        <v>1</v>
      </c>
      <c r="N72" s="44">
        <v>26</v>
      </c>
      <c r="O72" s="30">
        <f t="shared" si="6"/>
        <v>1</v>
      </c>
      <c r="P72" s="30">
        <f t="shared" si="7"/>
        <v>1</v>
      </c>
      <c r="Q72" s="30">
        <f t="shared" si="8"/>
        <v>1</v>
      </c>
      <c r="R72" s="59">
        <v>59.666666666666671</v>
      </c>
      <c r="T72" s="27"/>
      <c r="U72" s="44"/>
      <c r="V72" s="44"/>
      <c r="W72" s="44"/>
      <c r="X72" s="44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</row>
    <row r="73" spans="1:35" ht="19.5" customHeight="1">
      <c r="A73" s="10">
        <v>67</v>
      </c>
      <c r="B73" s="11" t="s">
        <v>165</v>
      </c>
      <c r="C73" s="11" t="s">
        <v>166</v>
      </c>
      <c r="D73" s="30"/>
      <c r="E73" s="36"/>
      <c r="F73" s="46">
        <v>10</v>
      </c>
      <c r="G73" s="30">
        <f t="shared" si="0"/>
        <v>1</v>
      </c>
      <c r="H73" s="30">
        <f t="shared" si="1"/>
        <v>0</v>
      </c>
      <c r="I73" s="30">
        <f t="shared" si="2"/>
        <v>0</v>
      </c>
      <c r="J73" s="46">
        <v>25</v>
      </c>
      <c r="K73" s="30">
        <f t="shared" si="3"/>
        <v>1</v>
      </c>
      <c r="L73" s="30">
        <f t="shared" si="4"/>
        <v>1</v>
      </c>
      <c r="M73" s="30">
        <f t="shared" si="5"/>
        <v>1</v>
      </c>
      <c r="N73" s="44">
        <v>25</v>
      </c>
      <c r="O73" s="30">
        <f t="shared" si="6"/>
        <v>1</v>
      </c>
      <c r="P73" s="30">
        <f t="shared" si="7"/>
        <v>1</v>
      </c>
      <c r="Q73" s="30">
        <f t="shared" si="8"/>
        <v>0</v>
      </c>
      <c r="R73" s="59">
        <v>59.666666666666671</v>
      </c>
      <c r="T73" s="27"/>
      <c r="U73" s="44"/>
      <c r="V73" s="44"/>
      <c r="W73" s="44"/>
      <c r="X73" s="44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</row>
    <row r="74" spans="1:35" ht="19.5" customHeight="1">
      <c r="A74" s="10">
        <v>68</v>
      </c>
      <c r="B74" s="11" t="s">
        <v>167</v>
      </c>
      <c r="C74" s="11" t="s">
        <v>168</v>
      </c>
      <c r="D74" s="30"/>
      <c r="E74" s="36"/>
      <c r="F74" s="46">
        <v>12</v>
      </c>
      <c r="G74" s="30">
        <f t="shared" si="0"/>
        <v>1</v>
      </c>
      <c r="H74" s="30">
        <f t="shared" si="1"/>
        <v>1</v>
      </c>
      <c r="I74" s="30">
        <f t="shared" si="2"/>
        <v>0</v>
      </c>
      <c r="J74" s="46">
        <v>27</v>
      </c>
      <c r="K74" s="30">
        <f t="shared" si="3"/>
        <v>1</v>
      </c>
      <c r="L74" s="30">
        <f t="shared" si="4"/>
        <v>1</v>
      </c>
      <c r="M74" s="30">
        <f t="shared" si="5"/>
        <v>1</v>
      </c>
      <c r="N74" s="44">
        <v>28</v>
      </c>
      <c r="O74" s="30">
        <f t="shared" si="6"/>
        <v>1</v>
      </c>
      <c r="P74" s="30">
        <f t="shared" si="7"/>
        <v>1</v>
      </c>
      <c r="Q74" s="30">
        <f t="shared" si="8"/>
        <v>1</v>
      </c>
      <c r="R74" s="59">
        <v>66.666666666666671</v>
      </c>
      <c r="T74" s="27"/>
      <c r="U74" s="44"/>
      <c r="V74" s="44"/>
      <c r="W74" s="44"/>
      <c r="X74" s="44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</row>
    <row r="75" spans="1:35" ht="19.5" customHeight="1">
      <c r="A75" s="10">
        <v>69</v>
      </c>
      <c r="B75" s="11" t="s">
        <v>169</v>
      </c>
      <c r="C75" s="11" t="s">
        <v>170</v>
      </c>
      <c r="D75" s="30"/>
      <c r="E75" s="36"/>
      <c r="F75" s="46">
        <v>10.4</v>
      </c>
      <c r="G75" s="30">
        <f t="shared" si="0"/>
        <v>1</v>
      </c>
      <c r="H75" s="30">
        <f t="shared" si="1"/>
        <v>0</v>
      </c>
      <c r="I75" s="30">
        <f t="shared" si="2"/>
        <v>0</v>
      </c>
      <c r="J75" s="46">
        <v>22.8</v>
      </c>
      <c r="K75" s="30">
        <f t="shared" si="3"/>
        <v>1</v>
      </c>
      <c r="L75" s="30">
        <f t="shared" si="4"/>
        <v>1</v>
      </c>
      <c r="M75" s="30">
        <f t="shared" si="5"/>
        <v>1</v>
      </c>
      <c r="N75" s="44">
        <v>24</v>
      </c>
      <c r="O75" s="30">
        <f t="shared" si="6"/>
        <v>1</v>
      </c>
      <c r="P75" s="30">
        <f t="shared" si="7"/>
        <v>1</v>
      </c>
      <c r="Q75" s="30">
        <f t="shared" si="8"/>
        <v>0</v>
      </c>
      <c r="R75" s="59">
        <v>57.333333333333336</v>
      </c>
      <c r="T75" s="27"/>
      <c r="U75" s="44"/>
      <c r="V75" s="44"/>
      <c r="W75" s="44"/>
      <c r="X75" s="44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</row>
    <row r="76" spans="1:35" ht="19.5" customHeight="1">
      <c r="A76" s="10">
        <v>70</v>
      </c>
      <c r="B76" s="11" t="s">
        <v>171</v>
      </c>
      <c r="C76" s="11" t="s">
        <v>172</v>
      </c>
      <c r="D76" s="30"/>
      <c r="E76" s="36"/>
      <c r="F76" s="46">
        <v>13</v>
      </c>
      <c r="G76" s="30">
        <f t="shared" si="0"/>
        <v>1</v>
      </c>
      <c r="H76" s="30">
        <f t="shared" si="1"/>
        <v>1</v>
      </c>
      <c r="I76" s="30">
        <f t="shared" si="2"/>
        <v>1</v>
      </c>
      <c r="J76" s="46">
        <v>24.799999999999997</v>
      </c>
      <c r="K76" s="30">
        <f t="shared" si="3"/>
        <v>1</v>
      </c>
      <c r="L76" s="30">
        <f t="shared" si="4"/>
        <v>1</v>
      </c>
      <c r="M76" s="30">
        <f t="shared" si="5"/>
        <v>1</v>
      </c>
      <c r="N76" s="44">
        <v>24</v>
      </c>
      <c r="O76" s="30">
        <f t="shared" si="6"/>
        <v>1</v>
      </c>
      <c r="P76" s="30">
        <f t="shared" si="7"/>
        <v>1</v>
      </c>
      <c r="Q76" s="30">
        <f t="shared" si="8"/>
        <v>0</v>
      </c>
      <c r="R76" s="59">
        <v>62</v>
      </c>
      <c r="T76" s="27"/>
      <c r="U76" s="44"/>
      <c r="V76" s="44"/>
      <c r="W76" s="44"/>
      <c r="X76" s="44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</row>
    <row r="77" spans="1:35" ht="19.5" customHeight="1">
      <c r="A77" s="10">
        <v>71</v>
      </c>
      <c r="B77" s="11" t="s">
        <v>173</v>
      </c>
      <c r="C77" s="11" t="s">
        <v>174</v>
      </c>
      <c r="D77" s="30"/>
      <c r="E77" s="36"/>
      <c r="F77" s="46">
        <v>11.399999999999999</v>
      </c>
      <c r="G77" s="30">
        <f t="shared" si="0"/>
        <v>1</v>
      </c>
      <c r="H77" s="30">
        <f t="shared" si="1"/>
        <v>1</v>
      </c>
      <c r="I77" s="30">
        <f t="shared" si="2"/>
        <v>0</v>
      </c>
      <c r="J77" s="46">
        <v>24.799999999999997</v>
      </c>
      <c r="K77" s="30">
        <f t="shared" si="3"/>
        <v>1</v>
      </c>
      <c r="L77" s="30">
        <f t="shared" si="4"/>
        <v>1</v>
      </c>
      <c r="M77" s="30">
        <f t="shared" si="5"/>
        <v>1</v>
      </c>
      <c r="N77" s="44">
        <v>26</v>
      </c>
      <c r="O77" s="30">
        <f t="shared" si="6"/>
        <v>1</v>
      </c>
      <c r="P77" s="30">
        <f t="shared" si="7"/>
        <v>1</v>
      </c>
      <c r="Q77" s="30">
        <f t="shared" si="8"/>
        <v>1</v>
      </c>
      <c r="R77" s="59">
        <v>62</v>
      </c>
      <c r="T77" s="27"/>
      <c r="U77" s="44"/>
      <c r="V77" s="44"/>
      <c r="W77" s="44"/>
      <c r="X77" s="44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</row>
    <row r="78" spans="1:35" ht="19.5" customHeight="1">
      <c r="A78" s="10">
        <v>72</v>
      </c>
      <c r="B78" s="11" t="s">
        <v>175</v>
      </c>
      <c r="C78" s="11" t="s">
        <v>176</v>
      </c>
      <c r="D78" s="30"/>
      <c r="E78" s="36"/>
      <c r="F78" s="46">
        <v>10.4</v>
      </c>
      <c r="G78" s="30">
        <f t="shared" si="0"/>
        <v>1</v>
      </c>
      <c r="H78" s="30">
        <f t="shared" si="1"/>
        <v>0</v>
      </c>
      <c r="I78" s="30">
        <f t="shared" si="2"/>
        <v>0</v>
      </c>
      <c r="J78" s="46">
        <v>22</v>
      </c>
      <c r="K78" s="30">
        <f t="shared" si="3"/>
        <v>1</v>
      </c>
      <c r="L78" s="30">
        <f t="shared" si="4"/>
        <v>1</v>
      </c>
      <c r="M78" s="30">
        <f t="shared" si="5"/>
        <v>1</v>
      </c>
      <c r="N78" s="44">
        <v>25</v>
      </c>
      <c r="O78" s="30">
        <f t="shared" si="6"/>
        <v>1</v>
      </c>
      <c r="P78" s="30">
        <f t="shared" si="7"/>
        <v>1</v>
      </c>
      <c r="Q78" s="30">
        <f t="shared" si="8"/>
        <v>0</v>
      </c>
      <c r="R78" s="59">
        <v>57.333333333333336</v>
      </c>
      <c r="T78" s="27"/>
      <c r="U78" s="44"/>
      <c r="V78" s="44"/>
      <c r="W78" s="44"/>
      <c r="X78" s="44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</row>
    <row r="79" spans="1:35" ht="19.5" customHeight="1">
      <c r="A79" s="10">
        <v>73</v>
      </c>
      <c r="B79" s="11" t="s">
        <v>177</v>
      </c>
      <c r="C79" s="11" t="s">
        <v>178</v>
      </c>
      <c r="D79" s="30"/>
      <c r="E79" s="36"/>
      <c r="F79" s="46">
        <v>13</v>
      </c>
      <c r="G79" s="30">
        <f t="shared" si="0"/>
        <v>1</v>
      </c>
      <c r="H79" s="30">
        <f t="shared" si="1"/>
        <v>1</v>
      </c>
      <c r="I79" s="30">
        <f t="shared" si="2"/>
        <v>1</v>
      </c>
      <c r="J79" s="46">
        <v>27</v>
      </c>
      <c r="K79" s="30">
        <f t="shared" si="3"/>
        <v>1</v>
      </c>
      <c r="L79" s="30">
        <f t="shared" si="4"/>
        <v>1</v>
      </c>
      <c r="M79" s="30">
        <f t="shared" si="5"/>
        <v>1</v>
      </c>
      <c r="N79" s="44">
        <v>27</v>
      </c>
      <c r="O79" s="30">
        <f t="shared" si="6"/>
        <v>1</v>
      </c>
      <c r="P79" s="30">
        <f t="shared" si="7"/>
        <v>1</v>
      </c>
      <c r="Q79" s="30">
        <f t="shared" si="8"/>
        <v>1</v>
      </c>
      <c r="R79" s="59">
        <v>66.666666666666671</v>
      </c>
      <c r="T79" s="27"/>
      <c r="U79" s="44"/>
      <c r="V79" s="44"/>
      <c r="W79" s="44"/>
      <c r="X79" s="44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</row>
    <row r="80" spans="1:35" ht="19.5" customHeight="1">
      <c r="A80" s="10">
        <v>74</v>
      </c>
      <c r="B80" s="11" t="s">
        <v>179</v>
      </c>
      <c r="C80" s="11" t="s">
        <v>180</v>
      </c>
      <c r="D80" s="30"/>
      <c r="E80" s="36"/>
      <c r="F80" s="46">
        <v>12</v>
      </c>
      <c r="G80" s="30">
        <f t="shared" si="0"/>
        <v>1</v>
      </c>
      <c r="H80" s="30">
        <f t="shared" si="1"/>
        <v>1</v>
      </c>
      <c r="I80" s="30">
        <f t="shared" si="2"/>
        <v>0</v>
      </c>
      <c r="J80" s="46">
        <v>27</v>
      </c>
      <c r="K80" s="30">
        <f t="shared" si="3"/>
        <v>1</v>
      </c>
      <c r="L80" s="30">
        <f t="shared" si="4"/>
        <v>1</v>
      </c>
      <c r="M80" s="30">
        <f t="shared" si="5"/>
        <v>1</v>
      </c>
      <c r="N80" s="44">
        <v>23</v>
      </c>
      <c r="O80" s="30">
        <f t="shared" si="6"/>
        <v>1</v>
      </c>
      <c r="P80" s="30">
        <f t="shared" si="7"/>
        <v>1</v>
      </c>
      <c r="Q80" s="30">
        <f t="shared" si="8"/>
        <v>0</v>
      </c>
      <c r="R80" s="59">
        <v>62</v>
      </c>
      <c r="T80" s="27"/>
      <c r="U80" s="44"/>
      <c r="V80" s="44"/>
      <c r="W80" s="44"/>
      <c r="X80" s="44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</row>
    <row r="81" spans="1:35" ht="19.5" customHeight="1">
      <c r="A81" s="10">
        <v>75</v>
      </c>
      <c r="B81" s="11" t="s">
        <v>181</v>
      </c>
      <c r="C81" s="11" t="s">
        <v>182</v>
      </c>
      <c r="D81" s="30"/>
      <c r="E81" s="36"/>
      <c r="F81" s="46">
        <v>14</v>
      </c>
      <c r="G81" s="30">
        <f t="shared" si="0"/>
        <v>1</v>
      </c>
      <c r="H81" s="30">
        <f t="shared" si="1"/>
        <v>1</v>
      </c>
      <c r="I81" s="30">
        <f t="shared" si="2"/>
        <v>1</v>
      </c>
      <c r="J81" s="46">
        <v>27.6</v>
      </c>
      <c r="K81" s="30">
        <f t="shared" si="3"/>
        <v>1</v>
      </c>
      <c r="L81" s="30">
        <f t="shared" si="4"/>
        <v>1</v>
      </c>
      <c r="M81" s="30">
        <f t="shared" si="5"/>
        <v>1</v>
      </c>
      <c r="N81" s="44">
        <v>27.533333333333331</v>
      </c>
      <c r="O81" s="30">
        <f t="shared" si="6"/>
        <v>1</v>
      </c>
      <c r="P81" s="30">
        <f t="shared" si="7"/>
        <v>1</v>
      </c>
      <c r="Q81" s="30">
        <f t="shared" si="8"/>
        <v>1</v>
      </c>
      <c r="R81" s="59">
        <v>69</v>
      </c>
      <c r="T81" s="27"/>
      <c r="U81" s="44"/>
      <c r="V81" s="44"/>
      <c r="W81" s="44"/>
      <c r="X81" s="44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</row>
    <row r="82" spans="1:35" ht="19.5" customHeight="1">
      <c r="A82" s="10">
        <v>76</v>
      </c>
      <c r="B82" s="11" t="s">
        <v>183</v>
      </c>
      <c r="C82" s="11" t="s">
        <v>184</v>
      </c>
      <c r="D82" s="30"/>
      <c r="E82" s="36"/>
      <c r="F82" s="46">
        <v>10</v>
      </c>
      <c r="G82" s="30">
        <f t="shared" si="0"/>
        <v>1</v>
      </c>
      <c r="H82" s="30">
        <f t="shared" si="1"/>
        <v>0</v>
      </c>
      <c r="I82" s="30">
        <f t="shared" si="2"/>
        <v>0</v>
      </c>
      <c r="J82" s="46">
        <v>21</v>
      </c>
      <c r="K82" s="30">
        <f t="shared" si="3"/>
        <v>1</v>
      </c>
      <c r="L82" s="30">
        <f t="shared" si="4"/>
        <v>1</v>
      </c>
      <c r="M82" s="30">
        <f t="shared" si="5"/>
        <v>1</v>
      </c>
      <c r="N82" s="44">
        <v>26</v>
      </c>
      <c r="O82" s="30">
        <f t="shared" si="6"/>
        <v>1</v>
      </c>
      <c r="P82" s="30">
        <f t="shared" si="7"/>
        <v>1</v>
      </c>
      <c r="Q82" s="30">
        <f t="shared" si="8"/>
        <v>1</v>
      </c>
      <c r="R82" s="59">
        <v>57.333333333333336</v>
      </c>
      <c r="T82" s="27"/>
      <c r="U82" s="44"/>
      <c r="V82" s="44"/>
      <c r="W82" s="44"/>
      <c r="X82" s="44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</row>
    <row r="83" spans="1:35" ht="19.5" customHeight="1">
      <c r="A83" s="10">
        <v>77</v>
      </c>
      <c r="B83" s="11" t="s">
        <v>185</v>
      </c>
      <c r="C83" s="11" t="s">
        <v>186</v>
      </c>
      <c r="D83" s="30"/>
      <c r="E83" s="36"/>
      <c r="F83" s="46">
        <v>11</v>
      </c>
      <c r="G83" s="30">
        <f t="shared" si="0"/>
        <v>1</v>
      </c>
      <c r="H83" s="30">
        <f t="shared" si="1"/>
        <v>0</v>
      </c>
      <c r="I83" s="30">
        <f t="shared" si="2"/>
        <v>0</v>
      </c>
      <c r="J83" s="46">
        <v>24.799999999999997</v>
      </c>
      <c r="K83" s="30">
        <f t="shared" si="3"/>
        <v>1</v>
      </c>
      <c r="L83" s="30">
        <f t="shared" si="4"/>
        <v>1</v>
      </c>
      <c r="M83" s="30">
        <f t="shared" si="5"/>
        <v>1</v>
      </c>
      <c r="N83" s="44">
        <v>26.6</v>
      </c>
      <c r="O83" s="30">
        <f t="shared" si="6"/>
        <v>1</v>
      </c>
      <c r="P83" s="30">
        <f t="shared" si="7"/>
        <v>1</v>
      </c>
      <c r="Q83" s="30">
        <f t="shared" si="8"/>
        <v>1</v>
      </c>
      <c r="R83" s="59">
        <v>62</v>
      </c>
      <c r="T83" s="27"/>
      <c r="U83" s="44"/>
      <c r="V83" s="44"/>
      <c r="W83" s="44"/>
      <c r="X83" s="44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</row>
    <row r="84" spans="1:35" ht="19.5" customHeight="1">
      <c r="A84" s="10">
        <v>78</v>
      </c>
      <c r="B84" s="11" t="s">
        <v>187</v>
      </c>
      <c r="C84" s="11" t="s">
        <v>188</v>
      </c>
      <c r="D84" s="30"/>
      <c r="E84" s="36"/>
      <c r="F84" s="46">
        <v>6</v>
      </c>
      <c r="G84" s="30">
        <f t="shared" si="0"/>
        <v>0</v>
      </c>
      <c r="H84" s="30">
        <f t="shared" si="1"/>
        <v>0</v>
      </c>
      <c r="I84" s="30">
        <f t="shared" si="2"/>
        <v>0</v>
      </c>
      <c r="J84" s="46">
        <v>28</v>
      </c>
      <c r="K84" s="30">
        <f t="shared" si="3"/>
        <v>1</v>
      </c>
      <c r="L84" s="30">
        <f t="shared" si="4"/>
        <v>1</v>
      </c>
      <c r="M84" s="30">
        <f t="shared" si="5"/>
        <v>1</v>
      </c>
      <c r="N84" s="44">
        <v>23</v>
      </c>
      <c r="O84" s="30">
        <f t="shared" si="6"/>
        <v>1</v>
      </c>
      <c r="P84" s="30">
        <f t="shared" si="7"/>
        <v>1</v>
      </c>
      <c r="Q84" s="30">
        <f t="shared" si="8"/>
        <v>0</v>
      </c>
      <c r="R84" s="59">
        <v>57.333333333333336</v>
      </c>
      <c r="T84" s="27"/>
      <c r="U84" s="44"/>
      <c r="V84" s="44"/>
      <c r="W84" s="44"/>
      <c r="X84" s="44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</row>
    <row r="85" spans="1:35" ht="19.5" customHeight="1">
      <c r="A85" s="10">
        <v>79</v>
      </c>
      <c r="B85" s="11" t="s">
        <v>189</v>
      </c>
      <c r="C85" s="11" t="s">
        <v>190</v>
      </c>
      <c r="D85" s="30"/>
      <c r="E85" s="36"/>
      <c r="F85" s="46">
        <v>14</v>
      </c>
      <c r="G85" s="30">
        <f t="shared" si="0"/>
        <v>1</v>
      </c>
      <c r="H85" s="30">
        <f t="shared" si="1"/>
        <v>1</v>
      </c>
      <c r="I85" s="30">
        <f t="shared" si="2"/>
        <v>1</v>
      </c>
      <c r="J85" s="46">
        <v>27</v>
      </c>
      <c r="K85" s="30">
        <f t="shared" si="3"/>
        <v>1</v>
      </c>
      <c r="L85" s="30">
        <f t="shared" si="4"/>
        <v>1</v>
      </c>
      <c r="M85" s="30">
        <f t="shared" si="5"/>
        <v>1</v>
      </c>
      <c r="N85" s="44">
        <v>28</v>
      </c>
      <c r="O85" s="30">
        <f t="shared" si="6"/>
        <v>1</v>
      </c>
      <c r="P85" s="30">
        <f t="shared" si="7"/>
        <v>1</v>
      </c>
      <c r="Q85" s="30">
        <f t="shared" si="8"/>
        <v>1</v>
      </c>
      <c r="R85" s="59">
        <v>69</v>
      </c>
      <c r="T85" s="27"/>
      <c r="U85" s="44"/>
      <c r="V85" s="44"/>
      <c r="W85" s="44"/>
      <c r="X85" s="44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</row>
    <row r="86" spans="1:35" ht="19.5" customHeight="1">
      <c r="A86" s="10">
        <v>80</v>
      </c>
      <c r="B86" s="11" t="s">
        <v>191</v>
      </c>
      <c r="C86" s="11" t="s">
        <v>192</v>
      </c>
      <c r="D86" s="30"/>
      <c r="E86" s="36"/>
      <c r="F86" s="46">
        <v>6</v>
      </c>
      <c r="G86" s="30">
        <f t="shared" si="0"/>
        <v>0</v>
      </c>
      <c r="H86" s="30">
        <f t="shared" si="1"/>
        <v>0</v>
      </c>
      <c r="I86" s="30">
        <f t="shared" si="2"/>
        <v>0</v>
      </c>
      <c r="J86" s="46">
        <v>27</v>
      </c>
      <c r="K86" s="30">
        <f t="shared" si="3"/>
        <v>1</v>
      </c>
      <c r="L86" s="30">
        <f t="shared" si="4"/>
        <v>1</v>
      </c>
      <c r="M86" s="30">
        <f t="shared" si="5"/>
        <v>1</v>
      </c>
      <c r="N86" s="44">
        <v>24</v>
      </c>
      <c r="O86" s="30">
        <f t="shared" si="6"/>
        <v>1</v>
      </c>
      <c r="P86" s="30">
        <f t="shared" si="7"/>
        <v>1</v>
      </c>
      <c r="Q86" s="30">
        <f t="shared" si="8"/>
        <v>0</v>
      </c>
      <c r="R86" s="59">
        <v>57.333333333333336</v>
      </c>
      <c r="T86" s="27"/>
      <c r="U86" s="44"/>
      <c r="V86" s="44"/>
      <c r="W86" s="44"/>
      <c r="X86" s="44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</row>
    <row r="87" spans="1:35" ht="19.5" customHeight="1">
      <c r="A87" s="10">
        <v>81</v>
      </c>
      <c r="B87" s="11" t="s">
        <v>193</v>
      </c>
      <c r="C87" s="11" t="s">
        <v>194</v>
      </c>
      <c r="D87" s="30"/>
      <c r="E87" s="36"/>
      <c r="F87" s="46">
        <v>13</v>
      </c>
      <c r="G87" s="30">
        <f t="shared" si="0"/>
        <v>1</v>
      </c>
      <c r="H87" s="30">
        <f t="shared" si="1"/>
        <v>1</v>
      </c>
      <c r="I87" s="30">
        <f t="shared" si="2"/>
        <v>1</v>
      </c>
      <c r="J87" s="46">
        <v>23</v>
      </c>
      <c r="K87" s="30">
        <f t="shared" si="3"/>
        <v>1</v>
      </c>
      <c r="L87" s="30">
        <f t="shared" si="4"/>
        <v>1</v>
      </c>
      <c r="M87" s="30">
        <f t="shared" si="5"/>
        <v>1</v>
      </c>
      <c r="N87" s="44">
        <v>26</v>
      </c>
      <c r="O87" s="30">
        <f t="shared" si="6"/>
        <v>1</v>
      </c>
      <c r="P87" s="30">
        <f t="shared" si="7"/>
        <v>1</v>
      </c>
      <c r="Q87" s="30">
        <f t="shared" si="8"/>
        <v>1</v>
      </c>
      <c r="R87" s="59">
        <v>62</v>
      </c>
      <c r="T87" s="27"/>
      <c r="U87" s="44"/>
      <c r="V87" s="44"/>
      <c r="W87" s="44"/>
      <c r="X87" s="44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</row>
    <row r="88" spans="1:35" ht="19.5" customHeight="1">
      <c r="A88" s="10">
        <v>82</v>
      </c>
      <c r="B88" s="11" t="s">
        <v>195</v>
      </c>
      <c r="C88" s="11" t="s">
        <v>196</v>
      </c>
      <c r="D88" s="30"/>
      <c r="E88" s="36"/>
      <c r="F88" s="46">
        <v>11</v>
      </c>
      <c r="G88" s="30">
        <f t="shared" si="0"/>
        <v>1</v>
      </c>
      <c r="H88" s="30">
        <f t="shared" si="1"/>
        <v>0</v>
      </c>
      <c r="I88" s="30">
        <f t="shared" si="2"/>
        <v>0</v>
      </c>
      <c r="J88" s="46">
        <v>24.799999999999997</v>
      </c>
      <c r="K88" s="30">
        <f t="shared" si="3"/>
        <v>1</v>
      </c>
      <c r="L88" s="30">
        <f t="shared" si="4"/>
        <v>1</v>
      </c>
      <c r="M88" s="30">
        <f t="shared" si="5"/>
        <v>1</v>
      </c>
      <c r="N88" s="44">
        <v>26.6</v>
      </c>
      <c r="O88" s="30">
        <f t="shared" si="6"/>
        <v>1</v>
      </c>
      <c r="P88" s="30">
        <f t="shared" si="7"/>
        <v>1</v>
      </c>
      <c r="Q88" s="30">
        <f t="shared" si="8"/>
        <v>1</v>
      </c>
      <c r="R88" s="59">
        <v>62</v>
      </c>
      <c r="T88" s="27"/>
      <c r="U88" s="44"/>
      <c r="V88" s="44"/>
      <c r="W88" s="44"/>
      <c r="X88" s="44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</row>
    <row r="89" spans="1:35" ht="19.5" customHeight="1">
      <c r="A89" s="10">
        <v>83</v>
      </c>
      <c r="B89" s="11" t="s">
        <v>197</v>
      </c>
      <c r="C89" s="11" t="s">
        <v>198</v>
      </c>
      <c r="D89" s="30"/>
      <c r="E89" s="36"/>
      <c r="F89" s="46">
        <v>14</v>
      </c>
      <c r="G89" s="30">
        <f t="shared" si="0"/>
        <v>1</v>
      </c>
      <c r="H89" s="30">
        <f t="shared" si="1"/>
        <v>1</v>
      </c>
      <c r="I89" s="30">
        <f t="shared" si="2"/>
        <v>1</v>
      </c>
      <c r="J89" s="46">
        <v>27</v>
      </c>
      <c r="K89" s="30">
        <f t="shared" si="3"/>
        <v>1</v>
      </c>
      <c r="L89" s="30">
        <f t="shared" si="4"/>
        <v>1</v>
      </c>
      <c r="M89" s="30">
        <f t="shared" si="5"/>
        <v>1</v>
      </c>
      <c r="N89" s="44">
        <v>26</v>
      </c>
      <c r="O89" s="30">
        <f t="shared" si="6"/>
        <v>1</v>
      </c>
      <c r="P89" s="30">
        <f t="shared" si="7"/>
        <v>1</v>
      </c>
      <c r="Q89" s="30">
        <f t="shared" si="8"/>
        <v>1</v>
      </c>
      <c r="R89" s="59">
        <v>66.666666666666671</v>
      </c>
      <c r="T89" s="27"/>
      <c r="U89" s="44"/>
      <c r="V89" s="44"/>
      <c r="W89" s="44"/>
      <c r="X89" s="44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</row>
    <row r="90" spans="1:35" ht="19.5" customHeight="1">
      <c r="A90" s="10">
        <v>84</v>
      </c>
      <c r="B90" s="11" t="s">
        <v>199</v>
      </c>
      <c r="C90" s="11" t="s">
        <v>200</v>
      </c>
      <c r="D90" s="30"/>
      <c r="E90" s="36"/>
      <c r="F90" s="46">
        <v>11</v>
      </c>
      <c r="G90" s="30">
        <f t="shared" si="0"/>
        <v>1</v>
      </c>
      <c r="H90" s="30">
        <f t="shared" si="1"/>
        <v>0</v>
      </c>
      <c r="I90" s="30">
        <f t="shared" si="2"/>
        <v>0</v>
      </c>
      <c r="J90" s="46">
        <v>24</v>
      </c>
      <c r="K90" s="30">
        <f t="shared" si="3"/>
        <v>1</v>
      </c>
      <c r="L90" s="30">
        <f t="shared" si="4"/>
        <v>1</v>
      </c>
      <c r="M90" s="30">
        <f t="shared" si="5"/>
        <v>1</v>
      </c>
      <c r="N90" s="44">
        <v>25</v>
      </c>
      <c r="O90" s="30">
        <f t="shared" si="6"/>
        <v>1</v>
      </c>
      <c r="P90" s="30">
        <f t="shared" si="7"/>
        <v>1</v>
      </c>
      <c r="Q90" s="30">
        <f t="shared" si="8"/>
        <v>0</v>
      </c>
      <c r="R90" s="59">
        <v>59.666666666666671</v>
      </c>
      <c r="T90" s="27"/>
      <c r="U90" s="44"/>
      <c r="V90" s="44"/>
      <c r="W90" s="44"/>
      <c r="X90" s="44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</row>
    <row r="91" spans="1:35" ht="19.5" customHeight="1">
      <c r="A91" s="10">
        <v>85</v>
      </c>
      <c r="B91" s="11" t="s">
        <v>201</v>
      </c>
      <c r="C91" s="11" t="s">
        <v>202</v>
      </c>
      <c r="D91" s="30"/>
      <c r="E91" s="36"/>
      <c r="F91" s="46">
        <v>13</v>
      </c>
      <c r="G91" s="30">
        <f t="shared" si="0"/>
        <v>1</v>
      </c>
      <c r="H91" s="30">
        <f t="shared" si="1"/>
        <v>1</v>
      </c>
      <c r="I91" s="30">
        <f t="shared" si="2"/>
        <v>1</v>
      </c>
      <c r="J91" s="46">
        <v>26.8</v>
      </c>
      <c r="K91" s="30">
        <f t="shared" si="3"/>
        <v>1</v>
      </c>
      <c r="L91" s="30">
        <f t="shared" si="4"/>
        <v>1</v>
      </c>
      <c r="M91" s="30">
        <f t="shared" si="5"/>
        <v>1</v>
      </c>
      <c r="N91" s="44">
        <v>27</v>
      </c>
      <c r="O91" s="30">
        <f t="shared" si="6"/>
        <v>1</v>
      </c>
      <c r="P91" s="30">
        <f t="shared" si="7"/>
        <v>1</v>
      </c>
      <c r="Q91" s="30">
        <f t="shared" si="8"/>
        <v>1</v>
      </c>
      <c r="R91" s="59">
        <v>66.666666666666671</v>
      </c>
      <c r="T91" s="27"/>
      <c r="U91" s="44"/>
      <c r="V91" s="44"/>
      <c r="W91" s="44"/>
      <c r="X91" s="44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</row>
    <row r="92" spans="1:35" ht="19.5" customHeight="1">
      <c r="A92" s="10">
        <v>86</v>
      </c>
      <c r="B92" s="11" t="s">
        <v>203</v>
      </c>
      <c r="C92" s="11" t="s">
        <v>204</v>
      </c>
      <c r="D92" s="30"/>
      <c r="E92" s="36"/>
      <c r="F92" s="46">
        <v>10.4</v>
      </c>
      <c r="G92" s="30">
        <f t="shared" si="0"/>
        <v>1</v>
      </c>
      <c r="H92" s="30">
        <f t="shared" si="1"/>
        <v>0</v>
      </c>
      <c r="I92" s="30">
        <f t="shared" si="2"/>
        <v>0</v>
      </c>
      <c r="J92" s="46">
        <v>22.8</v>
      </c>
      <c r="K92" s="30">
        <f t="shared" si="3"/>
        <v>1</v>
      </c>
      <c r="L92" s="30">
        <f t="shared" si="4"/>
        <v>1</v>
      </c>
      <c r="M92" s="30">
        <f t="shared" si="5"/>
        <v>1</v>
      </c>
      <c r="N92" s="44">
        <v>24</v>
      </c>
      <c r="O92" s="30">
        <f t="shared" si="6"/>
        <v>1</v>
      </c>
      <c r="P92" s="30">
        <f t="shared" si="7"/>
        <v>1</v>
      </c>
      <c r="Q92" s="30">
        <f t="shared" si="8"/>
        <v>0</v>
      </c>
      <c r="R92" s="59">
        <v>57.333333333333336</v>
      </c>
      <c r="T92" s="27"/>
      <c r="U92" s="44"/>
      <c r="V92" s="44"/>
      <c r="W92" s="44"/>
      <c r="X92" s="44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</row>
    <row r="93" spans="1:35" ht="19.5" customHeight="1">
      <c r="A93" s="10">
        <v>87</v>
      </c>
      <c r="B93" s="11" t="s">
        <v>205</v>
      </c>
      <c r="C93" s="11" t="s">
        <v>206</v>
      </c>
      <c r="D93" s="30"/>
      <c r="E93" s="36"/>
      <c r="F93" s="46">
        <v>9</v>
      </c>
      <c r="G93" s="30">
        <f t="shared" si="0"/>
        <v>0</v>
      </c>
      <c r="H93" s="30">
        <f t="shared" si="1"/>
        <v>0</v>
      </c>
      <c r="I93" s="30">
        <f t="shared" si="2"/>
        <v>0</v>
      </c>
      <c r="J93" s="46">
        <v>22.8</v>
      </c>
      <c r="K93" s="30">
        <f t="shared" si="3"/>
        <v>1</v>
      </c>
      <c r="L93" s="30">
        <f t="shared" si="4"/>
        <v>1</v>
      </c>
      <c r="M93" s="30">
        <f t="shared" si="5"/>
        <v>1</v>
      </c>
      <c r="N93" s="44">
        <v>25</v>
      </c>
      <c r="O93" s="30">
        <f t="shared" si="6"/>
        <v>1</v>
      </c>
      <c r="P93" s="30">
        <f t="shared" si="7"/>
        <v>1</v>
      </c>
      <c r="Q93" s="30">
        <f t="shared" si="8"/>
        <v>0</v>
      </c>
      <c r="R93" s="59">
        <v>57.333333333333336</v>
      </c>
      <c r="T93" s="27"/>
      <c r="U93" s="44"/>
      <c r="V93" s="44"/>
      <c r="W93" s="44"/>
      <c r="X93" s="44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</row>
    <row r="94" spans="1:35" ht="19.5" customHeight="1">
      <c r="A94" s="10">
        <v>88</v>
      </c>
      <c r="B94" s="11" t="s">
        <v>207</v>
      </c>
      <c r="C94" s="11" t="s">
        <v>208</v>
      </c>
      <c r="D94" s="30"/>
      <c r="E94" s="36"/>
      <c r="F94" s="46">
        <v>14</v>
      </c>
      <c r="G94" s="30">
        <f t="shared" si="0"/>
        <v>1</v>
      </c>
      <c r="H94" s="30">
        <f t="shared" si="1"/>
        <v>1</v>
      </c>
      <c r="I94" s="30">
        <f t="shared" si="2"/>
        <v>1</v>
      </c>
      <c r="J94" s="46">
        <v>24</v>
      </c>
      <c r="K94" s="30">
        <f t="shared" si="3"/>
        <v>1</v>
      </c>
      <c r="L94" s="30">
        <f t="shared" si="4"/>
        <v>1</v>
      </c>
      <c r="M94" s="30">
        <f t="shared" si="5"/>
        <v>1</v>
      </c>
      <c r="N94" s="44">
        <v>24</v>
      </c>
      <c r="O94" s="30">
        <f t="shared" si="6"/>
        <v>1</v>
      </c>
      <c r="P94" s="30">
        <f t="shared" si="7"/>
        <v>1</v>
      </c>
      <c r="Q94" s="30">
        <f t="shared" si="8"/>
        <v>0</v>
      </c>
      <c r="R94" s="59">
        <v>62</v>
      </c>
      <c r="T94" s="27"/>
      <c r="U94" s="44"/>
      <c r="V94" s="44"/>
      <c r="W94" s="44"/>
      <c r="X94" s="44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</row>
    <row r="95" spans="1:35" ht="19.5" customHeight="1">
      <c r="A95" s="10">
        <v>89</v>
      </c>
      <c r="B95" s="11" t="s">
        <v>209</v>
      </c>
      <c r="C95" s="11" t="s">
        <v>210</v>
      </c>
      <c r="D95" s="30"/>
      <c r="E95" s="36"/>
      <c r="F95" s="46">
        <v>13</v>
      </c>
      <c r="G95" s="30">
        <f t="shared" si="0"/>
        <v>1</v>
      </c>
      <c r="H95" s="30">
        <f t="shared" si="1"/>
        <v>1</v>
      </c>
      <c r="I95" s="30">
        <f t="shared" si="2"/>
        <v>1</v>
      </c>
      <c r="J95" s="46">
        <v>24</v>
      </c>
      <c r="K95" s="30">
        <f t="shared" si="3"/>
        <v>1</v>
      </c>
      <c r="L95" s="30">
        <f t="shared" si="4"/>
        <v>1</v>
      </c>
      <c r="M95" s="30">
        <f t="shared" si="5"/>
        <v>1</v>
      </c>
      <c r="N95" s="44">
        <v>25</v>
      </c>
      <c r="O95" s="30">
        <f t="shared" si="6"/>
        <v>1</v>
      </c>
      <c r="P95" s="30">
        <f t="shared" si="7"/>
        <v>1</v>
      </c>
      <c r="Q95" s="30">
        <f t="shared" si="8"/>
        <v>0</v>
      </c>
      <c r="R95" s="59">
        <v>62</v>
      </c>
      <c r="T95" s="27"/>
      <c r="U95" s="44"/>
      <c r="V95" s="44"/>
      <c r="W95" s="44"/>
      <c r="X95" s="44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</row>
    <row r="96" spans="1:35" ht="19.5" customHeight="1">
      <c r="A96" s="10">
        <v>90</v>
      </c>
      <c r="B96" s="11" t="s">
        <v>211</v>
      </c>
      <c r="C96" s="11" t="s">
        <v>212</v>
      </c>
      <c r="D96" s="30"/>
      <c r="E96" s="36"/>
      <c r="F96" s="46">
        <v>10</v>
      </c>
      <c r="G96" s="30">
        <f t="shared" si="0"/>
        <v>1</v>
      </c>
      <c r="H96" s="30">
        <f t="shared" si="1"/>
        <v>0</v>
      </c>
      <c r="I96" s="30">
        <f t="shared" si="2"/>
        <v>0</v>
      </c>
      <c r="J96" s="46">
        <v>27</v>
      </c>
      <c r="K96" s="30">
        <f t="shared" si="3"/>
        <v>1</v>
      </c>
      <c r="L96" s="30">
        <f t="shared" si="4"/>
        <v>1</v>
      </c>
      <c r="M96" s="30">
        <f t="shared" si="5"/>
        <v>1</v>
      </c>
      <c r="N96" s="44">
        <v>26.6</v>
      </c>
      <c r="O96" s="30">
        <f t="shared" si="6"/>
        <v>1</v>
      </c>
      <c r="P96" s="30">
        <f t="shared" si="7"/>
        <v>1</v>
      </c>
      <c r="Q96" s="30">
        <f t="shared" si="8"/>
        <v>1</v>
      </c>
      <c r="R96" s="59">
        <v>64.333333333333329</v>
      </c>
      <c r="T96" s="27"/>
      <c r="U96" s="44"/>
      <c r="V96" s="44"/>
      <c r="W96" s="44"/>
      <c r="X96" s="44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</row>
    <row r="97" spans="1:35" ht="19.5" customHeight="1">
      <c r="A97" s="10">
        <v>91</v>
      </c>
      <c r="B97" s="11" t="s">
        <v>213</v>
      </c>
      <c r="C97" s="11" t="s">
        <v>214</v>
      </c>
      <c r="D97" s="30"/>
      <c r="E97" s="36"/>
      <c r="F97" s="46">
        <v>12</v>
      </c>
      <c r="G97" s="30">
        <f t="shared" si="0"/>
        <v>1</v>
      </c>
      <c r="H97" s="30">
        <f t="shared" si="1"/>
        <v>1</v>
      </c>
      <c r="I97" s="30">
        <f t="shared" si="2"/>
        <v>0</v>
      </c>
      <c r="J97" s="46">
        <v>22.8</v>
      </c>
      <c r="K97" s="30">
        <f t="shared" si="3"/>
        <v>1</v>
      </c>
      <c r="L97" s="30">
        <f t="shared" si="4"/>
        <v>1</v>
      </c>
      <c r="M97" s="30">
        <f t="shared" si="5"/>
        <v>1</v>
      </c>
      <c r="N97" s="44">
        <v>22</v>
      </c>
      <c r="O97" s="30">
        <f t="shared" si="6"/>
        <v>1</v>
      </c>
      <c r="P97" s="30">
        <f t="shared" si="7"/>
        <v>0</v>
      </c>
      <c r="Q97" s="30">
        <f t="shared" si="8"/>
        <v>0</v>
      </c>
      <c r="R97" s="59">
        <v>57.333333333333336</v>
      </c>
      <c r="T97" s="27"/>
      <c r="U97" s="44"/>
      <c r="V97" s="44"/>
      <c r="W97" s="44"/>
      <c r="X97" s="44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</row>
    <row r="98" spans="1:35" ht="19.5" customHeight="1">
      <c r="A98" s="10">
        <v>92</v>
      </c>
      <c r="B98" s="11" t="s">
        <v>215</v>
      </c>
      <c r="C98" s="11" t="s">
        <v>216</v>
      </c>
      <c r="D98" s="30"/>
      <c r="E98" s="36"/>
      <c r="F98" s="46">
        <v>12</v>
      </c>
      <c r="G98" s="30">
        <f t="shared" si="0"/>
        <v>1</v>
      </c>
      <c r="H98" s="30">
        <f t="shared" si="1"/>
        <v>1</v>
      </c>
      <c r="I98" s="30">
        <f t="shared" si="2"/>
        <v>0</v>
      </c>
      <c r="J98" s="46">
        <v>25.599999999999998</v>
      </c>
      <c r="K98" s="30">
        <f t="shared" si="3"/>
        <v>1</v>
      </c>
      <c r="L98" s="30">
        <f t="shared" si="4"/>
        <v>1</v>
      </c>
      <c r="M98" s="30">
        <f t="shared" si="5"/>
        <v>1</v>
      </c>
      <c r="N98" s="44">
        <v>26</v>
      </c>
      <c r="O98" s="30">
        <f t="shared" si="6"/>
        <v>1</v>
      </c>
      <c r="P98" s="30">
        <f t="shared" si="7"/>
        <v>1</v>
      </c>
      <c r="Q98" s="30">
        <f t="shared" si="8"/>
        <v>1</v>
      </c>
      <c r="R98" s="59">
        <v>64.333333333333329</v>
      </c>
      <c r="T98" s="27"/>
      <c r="U98" s="44"/>
      <c r="V98" s="44"/>
      <c r="W98" s="44"/>
      <c r="X98" s="44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</row>
    <row r="99" spans="1:35" ht="19.5" customHeight="1">
      <c r="A99" s="10">
        <v>93</v>
      </c>
      <c r="B99" s="11" t="s">
        <v>217</v>
      </c>
      <c r="C99" s="11" t="s">
        <v>218</v>
      </c>
      <c r="D99" s="30"/>
      <c r="E99" s="36"/>
      <c r="F99" s="46">
        <v>14</v>
      </c>
      <c r="G99" s="30">
        <f t="shared" si="0"/>
        <v>1</v>
      </c>
      <c r="H99" s="30">
        <f t="shared" si="1"/>
        <v>1</v>
      </c>
      <c r="I99" s="30">
        <f t="shared" si="2"/>
        <v>1</v>
      </c>
      <c r="J99" s="46">
        <v>27.6</v>
      </c>
      <c r="K99" s="30">
        <f t="shared" si="3"/>
        <v>1</v>
      </c>
      <c r="L99" s="30">
        <f t="shared" si="4"/>
        <v>1</v>
      </c>
      <c r="M99" s="30">
        <f t="shared" si="5"/>
        <v>1</v>
      </c>
      <c r="N99" s="44">
        <v>27</v>
      </c>
      <c r="O99" s="30">
        <f t="shared" si="6"/>
        <v>1</v>
      </c>
      <c r="P99" s="30">
        <f t="shared" si="7"/>
        <v>1</v>
      </c>
      <c r="Q99" s="30">
        <f t="shared" si="8"/>
        <v>1</v>
      </c>
      <c r="R99" s="59">
        <v>69</v>
      </c>
      <c r="T99" s="27"/>
      <c r="U99" s="44"/>
      <c r="V99" s="44"/>
      <c r="W99" s="44"/>
      <c r="X99" s="44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</row>
    <row r="100" spans="1:35" ht="15.75" customHeight="1">
      <c r="A100" s="10">
        <v>94</v>
      </c>
      <c r="B100" s="11" t="s">
        <v>219</v>
      </c>
      <c r="C100" s="11" t="s">
        <v>220</v>
      </c>
      <c r="D100" s="13"/>
      <c r="E100" s="13"/>
      <c r="F100" s="46">
        <v>12</v>
      </c>
      <c r="G100" s="30">
        <f t="shared" si="0"/>
        <v>1</v>
      </c>
      <c r="H100" s="30">
        <f t="shared" si="1"/>
        <v>1</v>
      </c>
      <c r="I100" s="30">
        <f t="shared" si="2"/>
        <v>0</v>
      </c>
      <c r="J100" s="46">
        <v>24.799999999999997</v>
      </c>
      <c r="K100" s="30">
        <f t="shared" si="3"/>
        <v>1</v>
      </c>
      <c r="L100" s="30">
        <f t="shared" si="4"/>
        <v>1</v>
      </c>
      <c r="M100" s="30">
        <f t="shared" si="5"/>
        <v>1</v>
      </c>
      <c r="N100" s="44">
        <v>25.666666666666671</v>
      </c>
      <c r="O100" s="30">
        <f t="shared" si="6"/>
        <v>1</v>
      </c>
      <c r="P100" s="30">
        <f t="shared" si="7"/>
        <v>1</v>
      </c>
      <c r="Q100" s="30">
        <f t="shared" si="8"/>
        <v>1</v>
      </c>
      <c r="R100" s="59">
        <v>62</v>
      </c>
      <c r="T100" s="27"/>
      <c r="U100" s="44"/>
      <c r="V100" s="44"/>
      <c r="W100" s="44"/>
      <c r="X100" s="44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</row>
    <row r="101" spans="1:35" ht="20.25" customHeight="1">
      <c r="A101" s="10">
        <v>95</v>
      </c>
      <c r="B101" s="11" t="s">
        <v>221</v>
      </c>
      <c r="C101" s="11" t="s">
        <v>222</v>
      </c>
      <c r="D101" s="13"/>
      <c r="E101" s="13"/>
      <c r="F101" s="46">
        <v>10</v>
      </c>
      <c r="G101" s="30">
        <f t="shared" si="0"/>
        <v>1</v>
      </c>
      <c r="H101" s="30">
        <f t="shared" si="1"/>
        <v>0</v>
      </c>
      <c r="I101" s="30">
        <f t="shared" si="2"/>
        <v>0</v>
      </c>
      <c r="J101" s="46">
        <v>24.799999999999997</v>
      </c>
      <c r="K101" s="30">
        <f t="shared" si="3"/>
        <v>1</v>
      </c>
      <c r="L101" s="30">
        <f t="shared" si="4"/>
        <v>1</v>
      </c>
      <c r="M101" s="30">
        <f t="shared" si="5"/>
        <v>1</v>
      </c>
      <c r="N101" s="44">
        <v>27</v>
      </c>
      <c r="O101" s="30">
        <f t="shared" si="6"/>
        <v>1</v>
      </c>
      <c r="P101" s="30">
        <f t="shared" si="7"/>
        <v>1</v>
      </c>
      <c r="Q101" s="30">
        <f t="shared" si="8"/>
        <v>1</v>
      </c>
      <c r="R101" s="59">
        <v>62</v>
      </c>
      <c r="T101" s="27"/>
      <c r="U101" s="44"/>
      <c r="V101" s="44"/>
      <c r="W101" s="44"/>
      <c r="X101" s="44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</row>
    <row r="102" spans="1:35" ht="18" customHeight="1">
      <c r="A102" s="10">
        <v>96</v>
      </c>
      <c r="B102" s="11" t="s">
        <v>223</v>
      </c>
      <c r="C102" s="11" t="s">
        <v>224</v>
      </c>
      <c r="D102" s="13"/>
      <c r="E102" s="13"/>
      <c r="F102" s="46">
        <v>10</v>
      </c>
      <c r="G102" s="30">
        <f t="shared" si="0"/>
        <v>1</v>
      </c>
      <c r="H102" s="30">
        <f t="shared" si="1"/>
        <v>0</v>
      </c>
      <c r="I102" s="30">
        <f t="shared" si="2"/>
        <v>0</v>
      </c>
      <c r="J102" s="46">
        <v>27</v>
      </c>
      <c r="K102" s="30">
        <f t="shared" si="3"/>
        <v>1</v>
      </c>
      <c r="L102" s="30">
        <f t="shared" si="4"/>
        <v>1</v>
      </c>
      <c r="M102" s="30">
        <f t="shared" si="5"/>
        <v>1</v>
      </c>
      <c r="N102" s="44">
        <v>26.6</v>
      </c>
      <c r="O102" s="30">
        <f t="shared" si="6"/>
        <v>1</v>
      </c>
      <c r="P102" s="30">
        <f t="shared" si="7"/>
        <v>1</v>
      </c>
      <c r="Q102" s="30">
        <f t="shared" si="8"/>
        <v>1</v>
      </c>
      <c r="R102" s="59">
        <v>64.333333333333329</v>
      </c>
      <c r="T102" s="27"/>
      <c r="U102" s="44"/>
      <c r="V102" s="44"/>
      <c r="W102" s="44"/>
      <c r="X102" s="44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</row>
    <row r="103" spans="1:35" ht="18" customHeight="1">
      <c r="A103" s="10">
        <v>97</v>
      </c>
      <c r="B103" s="11" t="s">
        <v>225</v>
      </c>
      <c r="C103" s="11" t="s">
        <v>226</v>
      </c>
      <c r="D103" s="13"/>
      <c r="E103" s="13"/>
      <c r="F103" s="46">
        <v>12</v>
      </c>
      <c r="G103" s="30">
        <f t="shared" si="0"/>
        <v>1</v>
      </c>
      <c r="H103" s="30">
        <f t="shared" si="1"/>
        <v>1</v>
      </c>
      <c r="I103" s="30">
        <f t="shared" si="2"/>
        <v>0</v>
      </c>
      <c r="J103" s="46">
        <v>25.599999999999998</v>
      </c>
      <c r="K103" s="30">
        <f t="shared" si="3"/>
        <v>1</v>
      </c>
      <c r="L103" s="30">
        <f t="shared" si="4"/>
        <v>1</v>
      </c>
      <c r="M103" s="30">
        <f t="shared" si="5"/>
        <v>1</v>
      </c>
      <c r="N103" s="44">
        <v>26.6</v>
      </c>
      <c r="O103" s="30">
        <f t="shared" si="6"/>
        <v>1</v>
      </c>
      <c r="P103" s="30">
        <f t="shared" si="7"/>
        <v>1</v>
      </c>
      <c r="Q103" s="30">
        <f t="shared" si="8"/>
        <v>1</v>
      </c>
      <c r="R103" s="59">
        <v>64.333333333333329</v>
      </c>
      <c r="T103" s="27"/>
      <c r="U103" s="44"/>
      <c r="V103" s="44"/>
      <c r="W103" s="44"/>
      <c r="X103" s="44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</row>
    <row r="104" spans="1:35" ht="18" customHeight="1">
      <c r="A104" s="10">
        <v>98</v>
      </c>
      <c r="B104" s="11" t="s">
        <v>227</v>
      </c>
      <c r="C104" s="11" t="s">
        <v>228</v>
      </c>
      <c r="D104" s="13"/>
      <c r="E104" s="13"/>
      <c r="F104" s="46">
        <v>12</v>
      </c>
      <c r="G104" s="30">
        <f t="shared" si="0"/>
        <v>1</v>
      </c>
      <c r="H104" s="30">
        <f t="shared" si="1"/>
        <v>1</v>
      </c>
      <c r="I104" s="30">
        <f t="shared" si="2"/>
        <v>0</v>
      </c>
      <c r="J104" s="46">
        <v>28</v>
      </c>
      <c r="K104" s="30">
        <f t="shared" si="3"/>
        <v>1</v>
      </c>
      <c r="L104" s="30">
        <f t="shared" si="4"/>
        <v>1</v>
      </c>
      <c r="M104" s="30">
        <f t="shared" si="5"/>
        <v>1</v>
      </c>
      <c r="N104" s="44">
        <v>24</v>
      </c>
      <c r="O104" s="30">
        <f t="shared" si="6"/>
        <v>1</v>
      </c>
      <c r="P104" s="30">
        <f t="shared" si="7"/>
        <v>1</v>
      </c>
      <c r="Q104" s="30">
        <f t="shared" si="8"/>
        <v>0</v>
      </c>
      <c r="R104" s="59">
        <v>64.333333333333329</v>
      </c>
      <c r="T104" s="27"/>
      <c r="U104" s="44"/>
      <c r="V104" s="44"/>
      <c r="W104" s="44"/>
      <c r="X104" s="44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</row>
    <row r="105" spans="1:35" ht="18" customHeight="1">
      <c r="A105" s="10">
        <v>99</v>
      </c>
      <c r="B105" s="11" t="s">
        <v>229</v>
      </c>
      <c r="C105" s="11" t="s">
        <v>230</v>
      </c>
      <c r="D105" s="13"/>
      <c r="E105" s="13"/>
      <c r="F105" s="46">
        <v>12</v>
      </c>
      <c r="G105" s="30">
        <f t="shared" si="0"/>
        <v>1</v>
      </c>
      <c r="H105" s="30">
        <f t="shared" si="1"/>
        <v>1</v>
      </c>
      <c r="I105" s="30">
        <f t="shared" si="2"/>
        <v>0</v>
      </c>
      <c r="J105" s="46">
        <v>27</v>
      </c>
      <c r="K105" s="30">
        <f t="shared" si="3"/>
        <v>1</v>
      </c>
      <c r="L105" s="30">
        <f t="shared" si="4"/>
        <v>1</v>
      </c>
      <c r="M105" s="30">
        <f t="shared" si="5"/>
        <v>1</v>
      </c>
      <c r="N105" s="44">
        <v>23</v>
      </c>
      <c r="O105" s="30">
        <f t="shared" si="6"/>
        <v>1</v>
      </c>
      <c r="P105" s="30">
        <f t="shared" si="7"/>
        <v>1</v>
      </c>
      <c r="Q105" s="30">
        <f t="shared" si="8"/>
        <v>0</v>
      </c>
      <c r="R105" s="59">
        <v>62</v>
      </c>
      <c r="T105" s="27"/>
      <c r="U105" s="44"/>
      <c r="V105" s="44"/>
      <c r="W105" s="44"/>
      <c r="X105" s="44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</row>
    <row r="106" spans="1:35" ht="20.25" customHeight="1">
      <c r="A106" s="10">
        <v>100</v>
      </c>
      <c r="B106" s="11" t="s">
        <v>231</v>
      </c>
      <c r="C106" s="11" t="s">
        <v>232</v>
      </c>
      <c r="D106" s="32"/>
      <c r="E106" s="32"/>
      <c r="F106" s="46">
        <v>11</v>
      </c>
      <c r="G106" s="30">
        <f t="shared" si="0"/>
        <v>1</v>
      </c>
      <c r="H106" s="30">
        <f t="shared" si="1"/>
        <v>0</v>
      </c>
      <c r="I106" s="30">
        <f t="shared" si="2"/>
        <v>0</v>
      </c>
      <c r="J106" s="46">
        <v>25</v>
      </c>
      <c r="K106" s="30">
        <f t="shared" si="3"/>
        <v>1</v>
      </c>
      <c r="L106" s="30">
        <f t="shared" si="4"/>
        <v>1</v>
      </c>
      <c r="M106" s="30">
        <f t="shared" si="5"/>
        <v>1</v>
      </c>
      <c r="N106" s="44">
        <v>24</v>
      </c>
      <c r="O106" s="30">
        <f t="shared" si="6"/>
        <v>1</v>
      </c>
      <c r="P106" s="30">
        <f t="shared" si="7"/>
        <v>1</v>
      </c>
      <c r="Q106" s="30">
        <f t="shared" si="8"/>
        <v>0</v>
      </c>
      <c r="R106" s="59">
        <v>59.666666666666671</v>
      </c>
      <c r="T106" s="27"/>
      <c r="U106" s="44"/>
      <c r="V106" s="44"/>
      <c r="W106" s="44"/>
      <c r="X106" s="44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</row>
    <row r="107" spans="1:35" ht="18" customHeight="1">
      <c r="A107" s="10">
        <v>101</v>
      </c>
      <c r="B107" s="11" t="s">
        <v>233</v>
      </c>
      <c r="C107" s="11" t="s">
        <v>234</v>
      </c>
      <c r="D107" s="13"/>
      <c r="E107" s="13"/>
      <c r="F107" s="46">
        <v>14</v>
      </c>
      <c r="G107" s="30">
        <f t="shared" si="0"/>
        <v>1</v>
      </c>
      <c r="H107" s="30">
        <f t="shared" si="1"/>
        <v>1</v>
      </c>
      <c r="I107" s="30">
        <f t="shared" si="2"/>
        <v>1</v>
      </c>
      <c r="J107" s="46">
        <v>27</v>
      </c>
      <c r="K107" s="30">
        <f t="shared" si="3"/>
        <v>1</v>
      </c>
      <c r="L107" s="30">
        <f t="shared" si="4"/>
        <v>1</v>
      </c>
      <c r="M107" s="30">
        <f t="shared" si="5"/>
        <v>1</v>
      </c>
      <c r="N107" s="44">
        <v>28</v>
      </c>
      <c r="O107" s="30">
        <f t="shared" si="6"/>
        <v>1</v>
      </c>
      <c r="P107" s="30">
        <f t="shared" si="7"/>
        <v>1</v>
      </c>
      <c r="Q107" s="30">
        <f t="shared" si="8"/>
        <v>1</v>
      </c>
      <c r="R107" s="59">
        <v>69</v>
      </c>
      <c r="T107" s="27"/>
      <c r="U107" s="44"/>
      <c r="V107" s="44"/>
      <c r="W107" s="44"/>
      <c r="X107" s="44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</row>
    <row r="108" spans="1:35" ht="18" customHeight="1">
      <c r="A108" s="10">
        <v>102</v>
      </c>
      <c r="B108" s="11" t="s">
        <v>235</v>
      </c>
      <c r="C108" s="11" t="s">
        <v>236</v>
      </c>
      <c r="D108" s="13"/>
      <c r="E108" s="13"/>
      <c r="F108" s="46">
        <v>14</v>
      </c>
      <c r="G108" s="30">
        <f t="shared" si="0"/>
        <v>1</v>
      </c>
      <c r="H108" s="30">
        <f t="shared" si="1"/>
        <v>1</v>
      </c>
      <c r="I108" s="30">
        <f t="shared" si="2"/>
        <v>1</v>
      </c>
      <c r="J108" s="46">
        <v>25</v>
      </c>
      <c r="K108" s="30">
        <f t="shared" si="3"/>
        <v>1</v>
      </c>
      <c r="L108" s="30">
        <f t="shared" si="4"/>
        <v>1</v>
      </c>
      <c r="M108" s="30">
        <f t="shared" si="5"/>
        <v>1</v>
      </c>
      <c r="N108" s="44">
        <v>23</v>
      </c>
      <c r="O108" s="30">
        <f t="shared" si="6"/>
        <v>1</v>
      </c>
      <c r="P108" s="30">
        <f t="shared" si="7"/>
        <v>1</v>
      </c>
      <c r="Q108" s="30">
        <f t="shared" si="8"/>
        <v>0</v>
      </c>
      <c r="R108" s="59">
        <v>62</v>
      </c>
      <c r="T108" s="27"/>
      <c r="U108" s="44"/>
      <c r="V108" s="44"/>
      <c r="W108" s="44"/>
      <c r="X108" s="44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</row>
    <row r="109" spans="1:35" ht="18" customHeight="1">
      <c r="A109" s="10">
        <v>103</v>
      </c>
      <c r="B109" s="11" t="s">
        <v>237</v>
      </c>
      <c r="C109" s="11" t="s">
        <v>238</v>
      </c>
      <c r="D109" s="13"/>
      <c r="E109" s="13"/>
      <c r="F109" s="46">
        <v>12</v>
      </c>
      <c r="G109" s="30">
        <f t="shared" si="0"/>
        <v>1</v>
      </c>
      <c r="H109" s="30">
        <f t="shared" si="1"/>
        <v>1</v>
      </c>
      <c r="I109" s="30">
        <f t="shared" si="2"/>
        <v>0</v>
      </c>
      <c r="J109" s="46">
        <v>24.799999999999997</v>
      </c>
      <c r="K109" s="30">
        <f t="shared" si="3"/>
        <v>1</v>
      </c>
      <c r="L109" s="30">
        <f t="shared" si="4"/>
        <v>1</v>
      </c>
      <c r="M109" s="30">
        <f t="shared" si="5"/>
        <v>1</v>
      </c>
      <c r="N109" s="44">
        <v>25.666666666666671</v>
      </c>
      <c r="O109" s="30">
        <f t="shared" si="6"/>
        <v>1</v>
      </c>
      <c r="P109" s="30">
        <f t="shared" si="7"/>
        <v>1</v>
      </c>
      <c r="Q109" s="30">
        <f t="shared" si="8"/>
        <v>1</v>
      </c>
      <c r="R109" s="59">
        <v>62</v>
      </c>
      <c r="T109" s="27"/>
      <c r="U109" s="44"/>
      <c r="V109" s="44"/>
      <c r="W109" s="44"/>
      <c r="X109" s="44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</row>
    <row r="110" spans="1:35" ht="18" customHeight="1">
      <c r="A110" s="10">
        <v>104</v>
      </c>
      <c r="B110" s="11" t="s">
        <v>239</v>
      </c>
      <c r="C110" s="11" t="s">
        <v>240</v>
      </c>
      <c r="D110" s="13"/>
      <c r="E110" s="13"/>
      <c r="F110" s="46">
        <v>10</v>
      </c>
      <c r="G110" s="30">
        <f t="shared" si="0"/>
        <v>1</v>
      </c>
      <c r="H110" s="30">
        <f t="shared" si="1"/>
        <v>0</v>
      </c>
      <c r="I110" s="30">
        <f t="shared" si="2"/>
        <v>0</v>
      </c>
      <c r="J110" s="46">
        <v>24.799999999999997</v>
      </c>
      <c r="K110" s="30">
        <f t="shared" si="3"/>
        <v>1</v>
      </c>
      <c r="L110" s="30">
        <f t="shared" si="4"/>
        <v>1</v>
      </c>
      <c r="M110" s="30">
        <f t="shared" si="5"/>
        <v>1</v>
      </c>
      <c r="N110" s="44">
        <v>27</v>
      </c>
      <c r="O110" s="30">
        <f t="shared" si="6"/>
        <v>1</v>
      </c>
      <c r="P110" s="30">
        <f t="shared" si="7"/>
        <v>1</v>
      </c>
      <c r="Q110" s="30">
        <f t="shared" si="8"/>
        <v>1</v>
      </c>
      <c r="R110" s="59">
        <v>62</v>
      </c>
      <c r="T110" s="27"/>
      <c r="U110" s="44"/>
      <c r="V110" s="44"/>
      <c r="W110" s="44"/>
      <c r="X110" s="44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</row>
    <row r="111" spans="1:35" ht="18" customHeight="1">
      <c r="A111" s="10">
        <v>105</v>
      </c>
      <c r="B111" s="11" t="s">
        <v>241</v>
      </c>
      <c r="C111" s="11" t="s">
        <v>242</v>
      </c>
      <c r="D111" s="13"/>
      <c r="E111" s="13"/>
      <c r="F111" s="46">
        <v>9</v>
      </c>
      <c r="G111" s="30">
        <f t="shared" si="0"/>
        <v>0</v>
      </c>
      <c r="H111" s="30">
        <f t="shared" si="1"/>
        <v>0</v>
      </c>
      <c r="I111" s="30">
        <f t="shared" si="2"/>
        <v>0</v>
      </c>
      <c r="J111" s="46">
        <v>22.8</v>
      </c>
      <c r="K111" s="30">
        <f t="shared" si="3"/>
        <v>1</v>
      </c>
      <c r="L111" s="30">
        <f t="shared" si="4"/>
        <v>1</v>
      </c>
      <c r="M111" s="30">
        <f t="shared" si="5"/>
        <v>1</v>
      </c>
      <c r="N111" s="44">
        <v>24.733333333333334</v>
      </c>
      <c r="O111" s="30">
        <f t="shared" si="6"/>
        <v>1</v>
      </c>
      <c r="P111" s="30">
        <f t="shared" si="7"/>
        <v>1</v>
      </c>
      <c r="Q111" s="30">
        <f t="shared" si="8"/>
        <v>0</v>
      </c>
      <c r="R111" s="59">
        <v>57.333333333333336</v>
      </c>
      <c r="T111" s="27"/>
      <c r="U111" s="44"/>
      <c r="V111" s="44"/>
      <c r="W111" s="44"/>
      <c r="X111" s="44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</row>
    <row r="112" spans="1:35" ht="18" customHeight="1">
      <c r="A112" s="10">
        <v>106</v>
      </c>
      <c r="B112" s="11" t="s">
        <v>243</v>
      </c>
      <c r="C112" s="11" t="s">
        <v>244</v>
      </c>
      <c r="D112" s="13"/>
      <c r="E112" s="13"/>
      <c r="F112" s="46">
        <v>9</v>
      </c>
      <c r="G112" s="30">
        <f t="shared" si="0"/>
        <v>0</v>
      </c>
      <c r="H112" s="30">
        <f t="shared" si="1"/>
        <v>0</v>
      </c>
      <c r="I112" s="30">
        <f t="shared" si="2"/>
        <v>0</v>
      </c>
      <c r="J112" s="46">
        <v>24</v>
      </c>
      <c r="K112" s="30">
        <f t="shared" si="3"/>
        <v>1</v>
      </c>
      <c r="L112" s="30">
        <f t="shared" si="4"/>
        <v>1</v>
      </c>
      <c r="M112" s="30">
        <f t="shared" si="5"/>
        <v>1</v>
      </c>
      <c r="N112" s="44">
        <v>27</v>
      </c>
      <c r="O112" s="30">
        <f t="shared" si="6"/>
        <v>1</v>
      </c>
      <c r="P112" s="30">
        <f t="shared" si="7"/>
        <v>1</v>
      </c>
      <c r="Q112" s="30">
        <f t="shared" si="8"/>
        <v>1</v>
      </c>
      <c r="R112" s="59">
        <v>59.666666666666671</v>
      </c>
      <c r="T112" s="27"/>
      <c r="U112" s="44"/>
      <c r="V112" s="44"/>
      <c r="W112" s="44"/>
      <c r="X112" s="44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</row>
    <row r="113" spans="1:35" ht="18" customHeight="1">
      <c r="A113" s="10">
        <v>107</v>
      </c>
      <c r="B113" s="11" t="s">
        <v>245</v>
      </c>
      <c r="C113" s="11" t="s">
        <v>246</v>
      </c>
      <c r="D113" s="13"/>
      <c r="E113" s="13"/>
      <c r="F113" s="46">
        <v>11.399999999999999</v>
      </c>
      <c r="G113" s="30">
        <f t="shared" si="0"/>
        <v>1</v>
      </c>
      <c r="H113" s="30">
        <f t="shared" si="1"/>
        <v>1</v>
      </c>
      <c r="I113" s="30">
        <f t="shared" si="2"/>
        <v>0</v>
      </c>
      <c r="J113" s="46">
        <v>25</v>
      </c>
      <c r="K113" s="30">
        <f t="shared" si="3"/>
        <v>1</v>
      </c>
      <c r="L113" s="30">
        <f t="shared" si="4"/>
        <v>1</v>
      </c>
      <c r="M113" s="30">
        <f t="shared" si="5"/>
        <v>1</v>
      </c>
      <c r="N113" s="44">
        <v>26</v>
      </c>
      <c r="O113" s="30">
        <f t="shared" si="6"/>
        <v>1</v>
      </c>
      <c r="P113" s="30">
        <f t="shared" si="7"/>
        <v>1</v>
      </c>
      <c r="Q113" s="30">
        <f t="shared" si="8"/>
        <v>1</v>
      </c>
      <c r="R113" s="59">
        <v>62</v>
      </c>
      <c r="T113" s="27"/>
      <c r="U113" s="44"/>
      <c r="V113" s="44"/>
      <c r="W113" s="44"/>
      <c r="X113" s="44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</row>
    <row r="114" spans="1:35" ht="18" customHeight="1">
      <c r="A114" s="10">
        <v>108</v>
      </c>
      <c r="B114" s="11" t="s">
        <v>247</v>
      </c>
      <c r="C114" s="11" t="s">
        <v>248</v>
      </c>
      <c r="D114" s="13"/>
      <c r="E114" s="13"/>
      <c r="F114" s="46">
        <v>10</v>
      </c>
      <c r="G114" s="30">
        <f t="shared" si="0"/>
        <v>1</v>
      </c>
      <c r="H114" s="30">
        <f t="shared" si="1"/>
        <v>0</v>
      </c>
      <c r="I114" s="30">
        <f t="shared" si="2"/>
        <v>0</v>
      </c>
      <c r="J114" s="46">
        <v>24.799999999999997</v>
      </c>
      <c r="K114" s="30">
        <f t="shared" si="3"/>
        <v>1</v>
      </c>
      <c r="L114" s="30">
        <f t="shared" si="4"/>
        <v>1</v>
      </c>
      <c r="M114" s="30">
        <f t="shared" si="5"/>
        <v>1</v>
      </c>
      <c r="N114" s="44">
        <v>27</v>
      </c>
      <c r="O114" s="30">
        <f t="shared" si="6"/>
        <v>1</v>
      </c>
      <c r="P114" s="30">
        <f t="shared" si="7"/>
        <v>1</v>
      </c>
      <c r="Q114" s="30">
        <f t="shared" si="8"/>
        <v>1</v>
      </c>
      <c r="R114" s="59">
        <v>62</v>
      </c>
      <c r="T114" s="27"/>
      <c r="U114" s="44"/>
      <c r="V114" s="44"/>
      <c r="W114" s="44"/>
      <c r="X114" s="44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</row>
    <row r="115" spans="1:35" ht="18" customHeight="1">
      <c r="A115" s="10">
        <v>109</v>
      </c>
      <c r="B115" s="11" t="s">
        <v>249</v>
      </c>
      <c r="C115" s="11" t="s">
        <v>250</v>
      </c>
      <c r="D115" s="13"/>
      <c r="E115" s="13"/>
      <c r="F115" s="46">
        <v>14</v>
      </c>
      <c r="G115" s="30">
        <f t="shared" si="0"/>
        <v>1</v>
      </c>
      <c r="H115" s="30">
        <f t="shared" si="1"/>
        <v>1</v>
      </c>
      <c r="I115" s="30">
        <f t="shared" si="2"/>
        <v>1</v>
      </c>
      <c r="J115" s="46">
        <v>25</v>
      </c>
      <c r="K115" s="30">
        <f t="shared" si="3"/>
        <v>1</v>
      </c>
      <c r="L115" s="30">
        <f t="shared" si="4"/>
        <v>1</v>
      </c>
      <c r="M115" s="30">
        <f t="shared" si="5"/>
        <v>1</v>
      </c>
      <c r="N115" s="44">
        <v>23</v>
      </c>
      <c r="O115" s="30">
        <f t="shared" si="6"/>
        <v>1</v>
      </c>
      <c r="P115" s="30">
        <f t="shared" si="7"/>
        <v>1</v>
      </c>
      <c r="Q115" s="30">
        <f t="shared" si="8"/>
        <v>0</v>
      </c>
      <c r="R115" s="59">
        <v>62</v>
      </c>
      <c r="T115" s="27"/>
      <c r="U115" s="44"/>
      <c r="V115" s="44"/>
      <c r="W115" s="44"/>
      <c r="X115" s="44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</row>
    <row r="116" spans="1:35" ht="18" customHeight="1">
      <c r="A116" s="10">
        <v>110</v>
      </c>
      <c r="B116" s="11" t="s">
        <v>251</v>
      </c>
      <c r="C116" s="11" t="s">
        <v>252</v>
      </c>
      <c r="D116" s="13"/>
      <c r="E116" s="13"/>
      <c r="F116" s="46">
        <v>12</v>
      </c>
      <c r="G116" s="30">
        <f t="shared" si="0"/>
        <v>1</v>
      </c>
      <c r="H116" s="30">
        <f t="shared" si="1"/>
        <v>1</v>
      </c>
      <c r="I116" s="30">
        <f t="shared" si="2"/>
        <v>0</v>
      </c>
      <c r="J116" s="46">
        <v>28</v>
      </c>
      <c r="K116" s="30">
        <f t="shared" si="3"/>
        <v>1</v>
      </c>
      <c r="L116" s="30">
        <f t="shared" si="4"/>
        <v>1</v>
      </c>
      <c r="M116" s="30">
        <f t="shared" si="5"/>
        <v>1</v>
      </c>
      <c r="N116" s="44">
        <v>22</v>
      </c>
      <c r="O116" s="30">
        <f t="shared" si="6"/>
        <v>1</v>
      </c>
      <c r="P116" s="30">
        <f t="shared" si="7"/>
        <v>0</v>
      </c>
      <c r="Q116" s="30">
        <f t="shared" si="8"/>
        <v>0</v>
      </c>
      <c r="R116" s="59">
        <v>62</v>
      </c>
      <c r="T116" s="27"/>
      <c r="U116" s="44"/>
      <c r="V116" s="44"/>
      <c r="W116" s="44"/>
      <c r="X116" s="44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</row>
    <row r="117" spans="1:35" ht="18" customHeight="1">
      <c r="A117" s="10">
        <v>111</v>
      </c>
      <c r="B117" s="11" t="s">
        <v>253</v>
      </c>
      <c r="C117" s="11" t="s">
        <v>254</v>
      </c>
      <c r="D117" s="13"/>
      <c r="E117" s="13"/>
      <c r="F117" s="46">
        <v>12.4</v>
      </c>
      <c r="G117" s="30">
        <f t="shared" si="0"/>
        <v>1</v>
      </c>
      <c r="H117" s="30">
        <f t="shared" si="1"/>
        <v>1</v>
      </c>
      <c r="I117" s="30">
        <f t="shared" si="2"/>
        <v>0</v>
      </c>
      <c r="J117" s="46">
        <v>28</v>
      </c>
      <c r="K117" s="30">
        <f t="shared" si="3"/>
        <v>1</v>
      </c>
      <c r="L117" s="30">
        <f t="shared" si="4"/>
        <v>1</v>
      </c>
      <c r="M117" s="30">
        <f t="shared" si="5"/>
        <v>1</v>
      </c>
      <c r="N117" s="44">
        <v>27</v>
      </c>
      <c r="O117" s="30">
        <f t="shared" si="6"/>
        <v>1</v>
      </c>
      <c r="P117" s="30">
        <f t="shared" si="7"/>
        <v>1</v>
      </c>
      <c r="Q117" s="30">
        <f t="shared" si="8"/>
        <v>1</v>
      </c>
      <c r="R117" s="59">
        <v>66.666666666666671</v>
      </c>
      <c r="T117" s="27"/>
      <c r="U117" s="44"/>
      <c r="V117" s="44"/>
      <c r="W117" s="44"/>
      <c r="X117" s="44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</row>
    <row r="118" spans="1:35" ht="15.7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</row>
    <row r="119" spans="1:35" ht="15.7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</row>
    <row r="120" spans="1:35" ht="15.7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</row>
    <row r="121" spans="1:35" ht="15.7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</row>
    <row r="122" spans="1:35" ht="15.7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</row>
    <row r="123" spans="1:35" ht="15.7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</row>
    <row r="124" spans="1:35" ht="15.7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</row>
    <row r="125" spans="1:35" ht="15.7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</row>
    <row r="126" spans="1:35" ht="15.7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</row>
    <row r="127" spans="1:35" ht="15.7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</row>
    <row r="128" spans="1:35" ht="15.7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</row>
    <row r="129" spans="1:35" ht="15.7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</row>
    <row r="130" spans="1:35" ht="15.7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</row>
    <row r="131" spans="1:35" ht="15.7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</row>
    <row r="132" spans="1:35" ht="15.7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</row>
    <row r="133" spans="1:35" ht="15.7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</row>
    <row r="134" spans="1:35" ht="15.7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</row>
    <row r="135" spans="1:35" ht="15.7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</row>
    <row r="136" spans="1:35" ht="15.7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</row>
    <row r="137" spans="1:35" ht="15.7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</row>
    <row r="138" spans="1:35" ht="15.7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</row>
    <row r="139" spans="1:35" ht="15.7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</row>
    <row r="140" spans="1:35" ht="15.7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</row>
    <row r="141" spans="1:35" ht="15.7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</row>
    <row r="142" spans="1:35" ht="15.7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</row>
    <row r="143" spans="1:35" ht="15.7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</row>
    <row r="144" spans="1:35" ht="15.7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</row>
    <row r="145" spans="1:35" ht="15.7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</row>
    <row r="146" spans="1:35" ht="15.7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</row>
    <row r="147" spans="1:35" ht="15.7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5" ht="15.7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5" ht="15.7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5" ht="15.7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5" ht="15.7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5" ht="15.7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5" ht="15.7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5" ht="15.7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5" ht="15.7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5" ht="15.7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5" ht="15.7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5" ht="15.7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5" ht="15.7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5" ht="15.7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5" ht="15.7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5" ht="15.7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5" ht="15.7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5" ht="15.7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5" ht="15.7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5" ht="15.7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5" ht="15.7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5" ht="15.7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5" ht="15.7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5" ht="15.7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5" ht="15.7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5" ht="15.7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5" ht="15.7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5" ht="15.7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5" ht="15.7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5" ht="15.7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5" ht="15.7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5" ht="15.7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5" ht="15.7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5" ht="15.7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5" ht="15.7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5" ht="15.7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5" ht="15.7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5" ht="15.7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5" ht="15.7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5" ht="15.7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5" ht="15.7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5" ht="15.7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5" ht="15.7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5" ht="15.7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5" ht="15.7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5" ht="15.7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5" ht="15.7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5" ht="15.7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5" ht="15.7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5" ht="15.7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5" ht="15.7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5" ht="15.7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5" ht="15.7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5" ht="15.7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5" ht="15.7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5" ht="15.7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5" ht="15.7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5" ht="15.7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5" ht="15.7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5" ht="15.7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5" ht="15.7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5" ht="15.7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5" ht="15.7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5" ht="15.7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5" ht="15.7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5" ht="15.7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5" ht="15.7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5" ht="15.7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5" ht="15.7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5" ht="15.7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5" ht="15.7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5" ht="15.7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5" ht="15.7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5" ht="15.7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5" ht="15.7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5" ht="15.7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5" ht="15.7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5" ht="15.7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5" ht="15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5" ht="15.7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5" ht="15.7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5" ht="15.7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5" ht="15.7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5" ht="15.7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5" ht="15.7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5" ht="15.7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5" ht="15.7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5" ht="15.7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5" ht="15.7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5" ht="15.7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5" ht="15.7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5" ht="15.7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5" ht="15.7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5" ht="15.7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5" ht="15.7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5" ht="15.7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5" ht="15.7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5" ht="15.7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5" ht="15.7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5" ht="15.7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5" ht="15.7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5" ht="15.7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5" ht="15.7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5" ht="15.7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5" ht="15.7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5" ht="15.7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5" ht="15.7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5" ht="15.7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5" ht="15.7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5" ht="15.7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5" ht="15.7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5" ht="15.7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5" ht="15.7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5" ht="15.7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5" ht="15.7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5" ht="15.7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5" ht="15.7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5" ht="15.7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5" ht="15.7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5" ht="15.7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5" ht="15.7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</row>
    <row r="268" spans="1:35" ht="15.7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</row>
    <row r="269" spans="1:35" ht="15.7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</row>
    <row r="270" spans="1:35" ht="15.7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</row>
    <row r="271" spans="1:35" ht="15.7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</row>
    <row r="272" spans="1:35" ht="15.7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</row>
    <row r="273" spans="1:35" ht="15.7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</row>
    <row r="274" spans="1:35" ht="15.7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</row>
    <row r="275" spans="1:35" ht="15.7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</row>
    <row r="276" spans="1:35" ht="15.7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</row>
    <row r="277" spans="1:35" ht="15.7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</row>
    <row r="278" spans="1:35" ht="15.7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</row>
    <row r="279" spans="1:35" ht="15.7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</row>
    <row r="280" spans="1:35" ht="15.7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</row>
    <row r="281" spans="1:35" ht="15.7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</row>
    <row r="282" spans="1:35" ht="15.7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</row>
    <row r="283" spans="1:35" ht="15.7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</row>
    <row r="284" spans="1:35" ht="15.7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</row>
    <row r="285" spans="1:35" ht="15.7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</row>
    <row r="286" spans="1:35" ht="15.7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</row>
    <row r="287" spans="1:35" ht="15.7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</row>
    <row r="288" spans="1:35" ht="15.7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</row>
    <row r="289" spans="1:35" ht="15.7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</row>
    <row r="290" spans="1:35" ht="15.7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</row>
    <row r="291" spans="1:35" ht="15.7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</row>
    <row r="292" spans="1:35" ht="15.7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</row>
    <row r="293" spans="1:35" ht="15.7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</row>
    <row r="294" spans="1:35" ht="15.7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</row>
    <row r="295" spans="1:35" ht="15.7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</row>
    <row r="296" spans="1:35" ht="15.7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</row>
    <row r="297" spans="1:35" ht="15.7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</row>
    <row r="298" spans="1:35" ht="15.7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</row>
    <row r="299" spans="1:35" ht="15.7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</row>
    <row r="300" spans="1:35" ht="15.7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</row>
    <row r="301" spans="1:35" ht="15.7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</row>
    <row r="302" spans="1:35" ht="15.7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</row>
    <row r="303" spans="1:35" ht="15.7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</row>
    <row r="304" spans="1:35" ht="15.7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</row>
    <row r="305" spans="1:35" ht="15.7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</row>
    <row r="306" spans="1:35" ht="15.7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</row>
    <row r="307" spans="1:35" ht="15.7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</row>
    <row r="308" spans="1:35" ht="15.7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</row>
    <row r="309" spans="1:35" ht="15.7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</row>
    <row r="310" spans="1:35" ht="15.7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</row>
    <row r="311" spans="1:35" ht="15.7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</row>
    <row r="312" spans="1:35" ht="15.7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</row>
    <row r="313" spans="1:35" ht="15.7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</row>
    <row r="314" spans="1:35" ht="15.7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</row>
    <row r="315" spans="1:35" ht="15.7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</row>
    <row r="316" spans="1:35" ht="15.7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</row>
    <row r="317" spans="1:35" ht="15.7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</row>
    <row r="318" spans="1:35" ht="15.75" customHeight="1"/>
    <row r="319" spans="1:35" ht="15.75" customHeight="1"/>
    <row r="320" spans="1:3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phoneticPr fontId="12" type="noConversion"/>
  <conditionalFormatting sqref="G7:I117 K7:M117 O7:Q117">
    <cfRule type="cellIs" dxfId="4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0" man="1"/>
    <brk id="6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G5" sqref="G5"/>
    </sheetView>
  </sheetViews>
  <sheetFormatPr defaultColWidth="12.625" defaultRowHeight="15" customHeight="1"/>
  <cols>
    <col min="1" max="1" width="8.75" customWidth="1"/>
    <col min="2" max="2" width="13.75" customWidth="1"/>
    <col min="3" max="3" width="30.875" customWidth="1"/>
    <col min="4" max="4" width="13.25" customWidth="1"/>
    <col min="5" max="5" width="10.875" customWidth="1"/>
    <col min="6" max="26" width="8.625" customWidth="1"/>
  </cols>
  <sheetData>
    <row r="1" spans="1:5" ht="13.5" customHeight="1">
      <c r="A1" s="96" t="s">
        <v>291</v>
      </c>
      <c r="B1" s="78"/>
      <c r="C1" s="78"/>
      <c r="D1" s="78"/>
      <c r="E1" s="78"/>
    </row>
    <row r="2" spans="1:5" ht="13.5" customHeight="1">
      <c r="A2" s="33" t="s">
        <v>285</v>
      </c>
      <c r="B2" s="33" t="s">
        <v>286</v>
      </c>
      <c r="C2" s="33" t="s">
        <v>287</v>
      </c>
      <c r="D2" s="19" t="s">
        <v>330</v>
      </c>
      <c r="E2" s="19" t="s">
        <v>289</v>
      </c>
    </row>
    <row r="3" spans="1:5" ht="13.5" customHeight="1">
      <c r="A3" s="10">
        <v>1</v>
      </c>
      <c r="B3" s="11" t="s">
        <v>33</v>
      </c>
      <c r="C3" s="11" t="s">
        <v>34</v>
      </c>
      <c r="D3" s="57">
        <v>62</v>
      </c>
      <c r="E3" s="13" t="str">
        <f t="shared" ref="E3:E113" si="0">IF(D3&lt;=35,"Y","N")</f>
        <v>N</v>
      </c>
    </row>
    <row r="4" spans="1:5" ht="13.5" customHeight="1">
      <c r="A4" s="10">
        <v>2</v>
      </c>
      <c r="B4" s="11" t="s">
        <v>35</v>
      </c>
      <c r="C4" s="11" t="s">
        <v>36</v>
      </c>
      <c r="D4" s="57">
        <v>69</v>
      </c>
      <c r="E4" s="13" t="str">
        <f t="shared" si="0"/>
        <v>N</v>
      </c>
    </row>
    <row r="5" spans="1:5" ht="13.5" customHeight="1">
      <c r="A5" s="10">
        <v>3</v>
      </c>
      <c r="B5" s="11" t="s">
        <v>37</v>
      </c>
      <c r="C5" s="11" t="s">
        <v>38</v>
      </c>
      <c r="D5" s="57">
        <v>59.666666666666671</v>
      </c>
      <c r="E5" s="13" t="str">
        <f t="shared" si="0"/>
        <v>N</v>
      </c>
    </row>
    <row r="6" spans="1:5" ht="13.5" customHeight="1">
      <c r="A6" s="10">
        <v>4</v>
      </c>
      <c r="B6" s="11" t="s">
        <v>39</v>
      </c>
      <c r="C6" s="11" t="s">
        <v>40</v>
      </c>
      <c r="D6" s="57">
        <v>59.666666666666671</v>
      </c>
      <c r="E6" s="13" t="str">
        <f t="shared" si="0"/>
        <v>N</v>
      </c>
    </row>
    <row r="7" spans="1:5" ht="13.5" customHeight="1">
      <c r="A7" s="10">
        <v>5</v>
      </c>
      <c r="B7" s="11" t="s">
        <v>41</v>
      </c>
      <c r="C7" s="11" t="s">
        <v>42</v>
      </c>
      <c r="D7" s="57">
        <v>57.333333333333336</v>
      </c>
      <c r="E7" s="13" t="str">
        <f t="shared" si="0"/>
        <v>N</v>
      </c>
    </row>
    <row r="8" spans="1:5" ht="13.5" customHeight="1">
      <c r="A8" s="10">
        <v>6</v>
      </c>
      <c r="B8" s="11" t="s">
        <v>43</v>
      </c>
      <c r="C8" s="11" t="s">
        <v>44</v>
      </c>
      <c r="D8" s="57">
        <v>57.333333333333336</v>
      </c>
      <c r="E8" s="13" t="str">
        <f t="shared" si="0"/>
        <v>N</v>
      </c>
    </row>
    <row r="9" spans="1:5" ht="13.5" customHeight="1">
      <c r="A9" s="10">
        <v>7</v>
      </c>
      <c r="B9" s="11" t="s">
        <v>45</v>
      </c>
      <c r="C9" s="11" t="s">
        <v>46</v>
      </c>
      <c r="D9" s="57">
        <v>64.333333333333329</v>
      </c>
      <c r="E9" s="13" t="str">
        <f t="shared" si="0"/>
        <v>N</v>
      </c>
    </row>
    <row r="10" spans="1:5" ht="13.5" customHeight="1">
      <c r="A10" s="10">
        <v>8</v>
      </c>
      <c r="B10" s="11" t="s">
        <v>47</v>
      </c>
      <c r="C10" s="11" t="s">
        <v>48</v>
      </c>
      <c r="D10" s="57">
        <v>66.666666666666671</v>
      </c>
      <c r="E10" s="13" t="str">
        <f t="shared" si="0"/>
        <v>N</v>
      </c>
    </row>
    <row r="11" spans="1:5" ht="13.5" customHeight="1">
      <c r="A11" s="10">
        <v>9</v>
      </c>
      <c r="B11" s="11" t="s">
        <v>49</v>
      </c>
      <c r="C11" s="11" t="s">
        <v>50</v>
      </c>
      <c r="D11" s="57">
        <v>62</v>
      </c>
      <c r="E11" s="13" t="str">
        <f t="shared" si="0"/>
        <v>N</v>
      </c>
    </row>
    <row r="12" spans="1:5" ht="13.5" customHeight="1">
      <c r="A12" s="10">
        <v>10</v>
      </c>
      <c r="B12" s="11" t="s">
        <v>51</v>
      </c>
      <c r="C12" s="11" t="s">
        <v>52</v>
      </c>
      <c r="D12" s="57">
        <v>62</v>
      </c>
      <c r="E12" s="13" t="str">
        <f t="shared" si="0"/>
        <v>N</v>
      </c>
    </row>
    <row r="13" spans="1:5" ht="13.5" customHeight="1">
      <c r="A13" s="10">
        <v>11</v>
      </c>
      <c r="B13" s="11" t="s">
        <v>53</v>
      </c>
      <c r="C13" s="11" t="s">
        <v>54</v>
      </c>
      <c r="D13" s="57">
        <v>66.666666666666671</v>
      </c>
      <c r="E13" s="13" t="str">
        <f t="shared" si="0"/>
        <v>N</v>
      </c>
    </row>
    <row r="14" spans="1:5" ht="13.5" customHeight="1">
      <c r="A14" s="10">
        <v>12</v>
      </c>
      <c r="B14" s="11" t="s">
        <v>55</v>
      </c>
      <c r="C14" s="11" t="s">
        <v>56</v>
      </c>
      <c r="D14" s="57">
        <v>64.333333333333329</v>
      </c>
      <c r="E14" s="13" t="str">
        <f t="shared" si="0"/>
        <v>N</v>
      </c>
    </row>
    <row r="15" spans="1:5" ht="13.5" customHeight="1">
      <c r="A15" s="10">
        <v>13</v>
      </c>
      <c r="B15" s="11" t="s">
        <v>57</v>
      </c>
      <c r="C15" s="11" t="s">
        <v>58</v>
      </c>
      <c r="D15" s="57">
        <v>62</v>
      </c>
      <c r="E15" s="13" t="str">
        <f t="shared" si="0"/>
        <v>N</v>
      </c>
    </row>
    <row r="16" spans="1:5" ht="13.5" customHeight="1">
      <c r="A16" s="10">
        <v>14</v>
      </c>
      <c r="B16" s="11" t="s">
        <v>59</v>
      </c>
      <c r="C16" s="11" t="s">
        <v>60</v>
      </c>
      <c r="D16" s="57">
        <v>59.666666666666671</v>
      </c>
      <c r="E16" s="13" t="str">
        <f t="shared" si="0"/>
        <v>N</v>
      </c>
    </row>
    <row r="17" spans="1:5" ht="13.5" customHeight="1">
      <c r="A17" s="10">
        <v>15</v>
      </c>
      <c r="B17" s="11" t="s">
        <v>61</v>
      </c>
      <c r="C17" s="11" t="s">
        <v>62</v>
      </c>
      <c r="D17" s="57">
        <v>59.666666666666671</v>
      </c>
      <c r="E17" s="13" t="str">
        <f t="shared" si="0"/>
        <v>N</v>
      </c>
    </row>
    <row r="18" spans="1:5" ht="13.5" customHeight="1">
      <c r="A18" s="10">
        <v>16</v>
      </c>
      <c r="B18" s="11" t="s">
        <v>63</v>
      </c>
      <c r="C18" s="11" t="s">
        <v>64</v>
      </c>
      <c r="D18" s="57">
        <v>62</v>
      </c>
      <c r="E18" s="13" t="str">
        <f t="shared" si="0"/>
        <v>N</v>
      </c>
    </row>
    <row r="19" spans="1:5" ht="13.5" customHeight="1">
      <c r="A19" s="10">
        <v>17</v>
      </c>
      <c r="B19" s="11" t="s">
        <v>65</v>
      </c>
      <c r="C19" s="11" t="s">
        <v>66</v>
      </c>
      <c r="D19" s="57">
        <v>69</v>
      </c>
      <c r="E19" s="13" t="str">
        <f t="shared" si="0"/>
        <v>N</v>
      </c>
    </row>
    <row r="20" spans="1:5" ht="13.5" customHeight="1">
      <c r="A20" s="10">
        <v>18</v>
      </c>
      <c r="B20" s="11" t="s">
        <v>67</v>
      </c>
      <c r="C20" s="11" t="s">
        <v>68</v>
      </c>
      <c r="D20" s="57">
        <v>59.666666666666671</v>
      </c>
      <c r="E20" s="13" t="str">
        <f t="shared" si="0"/>
        <v>N</v>
      </c>
    </row>
    <row r="21" spans="1:5" ht="13.5" customHeight="1">
      <c r="A21" s="10">
        <v>19</v>
      </c>
      <c r="B21" s="11" t="s">
        <v>69</v>
      </c>
      <c r="C21" s="11" t="s">
        <v>70</v>
      </c>
      <c r="D21" s="57">
        <v>62</v>
      </c>
      <c r="E21" s="13" t="str">
        <f t="shared" si="0"/>
        <v>N</v>
      </c>
    </row>
    <row r="22" spans="1:5" ht="13.5" customHeight="1">
      <c r="A22" s="10">
        <v>20</v>
      </c>
      <c r="B22" s="11" t="s">
        <v>71</v>
      </c>
      <c r="C22" s="11" t="s">
        <v>72</v>
      </c>
      <c r="D22" s="57">
        <v>62</v>
      </c>
      <c r="E22" s="13" t="str">
        <f t="shared" si="0"/>
        <v>N</v>
      </c>
    </row>
    <row r="23" spans="1:5" ht="13.5" customHeight="1">
      <c r="A23" s="10">
        <v>21</v>
      </c>
      <c r="B23" s="11" t="s">
        <v>73</v>
      </c>
      <c r="C23" s="11" t="s">
        <v>74</v>
      </c>
      <c r="D23" s="57">
        <v>62</v>
      </c>
      <c r="E23" s="13" t="str">
        <f t="shared" si="0"/>
        <v>N</v>
      </c>
    </row>
    <row r="24" spans="1:5" ht="13.5" customHeight="1">
      <c r="A24" s="10">
        <v>22</v>
      </c>
      <c r="B24" s="11" t="s">
        <v>75</v>
      </c>
      <c r="C24" s="11" t="s">
        <v>76</v>
      </c>
      <c r="D24" s="57">
        <v>62</v>
      </c>
      <c r="E24" s="13" t="str">
        <f t="shared" si="0"/>
        <v>N</v>
      </c>
    </row>
    <row r="25" spans="1:5" ht="13.5" customHeight="1">
      <c r="A25" s="10">
        <v>23</v>
      </c>
      <c r="B25" s="11" t="s">
        <v>77</v>
      </c>
      <c r="C25" s="11" t="s">
        <v>78</v>
      </c>
      <c r="D25" s="57">
        <v>59.666666666666671</v>
      </c>
      <c r="E25" s="13" t="str">
        <f t="shared" si="0"/>
        <v>N</v>
      </c>
    </row>
    <row r="26" spans="1:5" ht="13.5" customHeight="1">
      <c r="A26" s="10">
        <v>24</v>
      </c>
      <c r="B26" s="11" t="s">
        <v>79</v>
      </c>
      <c r="C26" s="11" t="s">
        <v>80</v>
      </c>
      <c r="D26" s="57">
        <v>62</v>
      </c>
      <c r="E26" s="13" t="str">
        <f t="shared" si="0"/>
        <v>N</v>
      </c>
    </row>
    <row r="27" spans="1:5" ht="13.5" customHeight="1">
      <c r="A27" s="10">
        <v>25</v>
      </c>
      <c r="B27" s="11" t="s">
        <v>81</v>
      </c>
      <c r="C27" s="11" t="s">
        <v>82</v>
      </c>
      <c r="D27" s="57">
        <v>64.333333333333329</v>
      </c>
      <c r="E27" s="13" t="str">
        <f t="shared" si="0"/>
        <v>N</v>
      </c>
    </row>
    <row r="28" spans="1:5" ht="13.5" customHeight="1">
      <c r="A28" s="10">
        <v>26</v>
      </c>
      <c r="B28" s="11" t="s">
        <v>83</v>
      </c>
      <c r="C28" s="11" t="s">
        <v>84</v>
      </c>
      <c r="D28" s="57">
        <v>64.333333333333329</v>
      </c>
      <c r="E28" s="13" t="str">
        <f t="shared" si="0"/>
        <v>N</v>
      </c>
    </row>
    <row r="29" spans="1:5" ht="13.5" customHeight="1">
      <c r="A29" s="10">
        <v>27</v>
      </c>
      <c r="B29" s="11" t="s">
        <v>85</v>
      </c>
      <c r="C29" s="11" t="s">
        <v>86</v>
      </c>
      <c r="D29" s="57">
        <v>69</v>
      </c>
      <c r="E29" s="13" t="str">
        <f t="shared" si="0"/>
        <v>N</v>
      </c>
    </row>
    <row r="30" spans="1:5" ht="13.5" customHeight="1">
      <c r="A30" s="10">
        <v>28</v>
      </c>
      <c r="B30" s="11" t="s">
        <v>87</v>
      </c>
      <c r="C30" s="11" t="s">
        <v>88</v>
      </c>
      <c r="D30" s="57">
        <v>59.666666666666671</v>
      </c>
      <c r="E30" s="13" t="str">
        <f t="shared" si="0"/>
        <v>N</v>
      </c>
    </row>
    <row r="31" spans="1:5" ht="13.5" customHeight="1">
      <c r="A31" s="10">
        <v>29</v>
      </c>
      <c r="B31" s="11" t="s">
        <v>89</v>
      </c>
      <c r="C31" s="11" t="s">
        <v>90</v>
      </c>
      <c r="D31" s="57">
        <v>64.333333333333329</v>
      </c>
      <c r="E31" s="13" t="str">
        <f t="shared" si="0"/>
        <v>N</v>
      </c>
    </row>
    <row r="32" spans="1:5" ht="13.5" customHeight="1">
      <c r="A32" s="10">
        <v>30</v>
      </c>
      <c r="B32" s="11" t="s">
        <v>91</v>
      </c>
      <c r="C32" s="11" t="s">
        <v>92</v>
      </c>
      <c r="D32" s="57">
        <v>59.666666666666671</v>
      </c>
      <c r="E32" s="13" t="str">
        <f t="shared" si="0"/>
        <v>N</v>
      </c>
    </row>
    <row r="33" spans="1:5" ht="13.5" customHeight="1">
      <c r="A33" s="10">
        <v>31</v>
      </c>
      <c r="B33" s="11" t="s">
        <v>93</v>
      </c>
      <c r="C33" s="11" t="s">
        <v>94</v>
      </c>
      <c r="D33" s="57">
        <v>59.666666666666671</v>
      </c>
      <c r="E33" s="13" t="str">
        <f t="shared" si="0"/>
        <v>N</v>
      </c>
    </row>
    <row r="34" spans="1:5" ht="13.5" customHeight="1">
      <c r="A34" s="10">
        <v>32</v>
      </c>
      <c r="B34" s="11" t="s">
        <v>95</v>
      </c>
      <c r="C34" s="11" t="s">
        <v>96</v>
      </c>
      <c r="D34" s="57">
        <v>59.666666666666671</v>
      </c>
      <c r="E34" s="13" t="str">
        <f t="shared" si="0"/>
        <v>N</v>
      </c>
    </row>
    <row r="35" spans="1:5" ht="13.5" customHeight="1">
      <c r="A35" s="10">
        <v>33</v>
      </c>
      <c r="B35" s="11" t="s">
        <v>97</v>
      </c>
      <c r="C35" s="11" t="s">
        <v>98</v>
      </c>
      <c r="D35" s="57">
        <v>66.666666666666671</v>
      </c>
      <c r="E35" s="13" t="str">
        <f t="shared" si="0"/>
        <v>N</v>
      </c>
    </row>
    <row r="36" spans="1:5" ht="13.5" customHeight="1">
      <c r="A36" s="10">
        <v>34</v>
      </c>
      <c r="B36" s="11" t="s">
        <v>99</v>
      </c>
      <c r="C36" s="11" t="s">
        <v>100</v>
      </c>
      <c r="D36" s="57">
        <v>69</v>
      </c>
      <c r="E36" s="13" t="str">
        <f t="shared" si="0"/>
        <v>N</v>
      </c>
    </row>
    <row r="37" spans="1:5" ht="13.5" customHeight="1">
      <c r="A37" s="10">
        <v>35</v>
      </c>
      <c r="B37" s="11" t="s">
        <v>101</v>
      </c>
      <c r="C37" s="11" t="s">
        <v>102</v>
      </c>
      <c r="D37" s="57">
        <v>62</v>
      </c>
      <c r="E37" s="13" t="str">
        <f t="shared" si="0"/>
        <v>N</v>
      </c>
    </row>
    <row r="38" spans="1:5" ht="13.5" customHeight="1">
      <c r="A38" s="10">
        <v>36</v>
      </c>
      <c r="B38" s="11" t="s">
        <v>103</v>
      </c>
      <c r="C38" s="11" t="s">
        <v>104</v>
      </c>
      <c r="D38" s="57">
        <v>57.333333333333336</v>
      </c>
      <c r="E38" s="13" t="str">
        <f t="shared" si="0"/>
        <v>N</v>
      </c>
    </row>
    <row r="39" spans="1:5" ht="13.5" customHeight="1">
      <c r="A39" s="10">
        <v>37</v>
      </c>
      <c r="B39" s="11" t="s">
        <v>105</v>
      </c>
      <c r="C39" s="11" t="s">
        <v>106</v>
      </c>
      <c r="D39" s="57">
        <v>62</v>
      </c>
      <c r="E39" s="13" t="str">
        <f t="shared" si="0"/>
        <v>N</v>
      </c>
    </row>
    <row r="40" spans="1:5" ht="13.5" customHeight="1">
      <c r="A40" s="10">
        <v>38</v>
      </c>
      <c r="B40" s="11" t="s">
        <v>107</v>
      </c>
      <c r="C40" s="11" t="s">
        <v>108</v>
      </c>
      <c r="D40" s="57">
        <v>62</v>
      </c>
      <c r="E40" s="13" t="str">
        <f t="shared" si="0"/>
        <v>N</v>
      </c>
    </row>
    <row r="41" spans="1:5" ht="13.5" customHeight="1">
      <c r="A41" s="10">
        <v>39</v>
      </c>
      <c r="B41" s="11" t="s">
        <v>109</v>
      </c>
      <c r="C41" s="11" t="s">
        <v>110</v>
      </c>
      <c r="D41" s="57">
        <v>59.666666666666671</v>
      </c>
      <c r="E41" s="13" t="str">
        <f t="shared" si="0"/>
        <v>N</v>
      </c>
    </row>
    <row r="42" spans="1:5" ht="13.5" customHeight="1">
      <c r="A42" s="10">
        <v>40</v>
      </c>
      <c r="B42" s="11" t="s">
        <v>111</v>
      </c>
      <c r="C42" s="11" t="s">
        <v>112</v>
      </c>
      <c r="D42" s="57">
        <v>62</v>
      </c>
      <c r="E42" s="13" t="str">
        <f t="shared" si="0"/>
        <v>N</v>
      </c>
    </row>
    <row r="43" spans="1:5" ht="13.5" customHeight="1">
      <c r="A43" s="10">
        <v>41</v>
      </c>
      <c r="B43" s="11" t="s">
        <v>113</v>
      </c>
      <c r="C43" s="11" t="s">
        <v>114</v>
      </c>
      <c r="D43" s="57">
        <v>57.333333333333336</v>
      </c>
      <c r="E43" s="13" t="str">
        <f t="shared" si="0"/>
        <v>N</v>
      </c>
    </row>
    <row r="44" spans="1:5" ht="13.5" customHeight="1">
      <c r="A44" s="10">
        <v>42</v>
      </c>
      <c r="B44" s="11" t="s">
        <v>115</v>
      </c>
      <c r="C44" s="11" t="s">
        <v>116</v>
      </c>
      <c r="D44" s="57">
        <v>62</v>
      </c>
      <c r="E44" s="13" t="str">
        <f t="shared" si="0"/>
        <v>N</v>
      </c>
    </row>
    <row r="45" spans="1:5" ht="13.5" customHeight="1">
      <c r="A45" s="10">
        <v>43</v>
      </c>
      <c r="B45" s="11" t="s">
        <v>117</v>
      </c>
      <c r="C45" s="11" t="s">
        <v>118</v>
      </c>
      <c r="D45" s="57">
        <v>66.666666666666671</v>
      </c>
      <c r="E45" s="13" t="str">
        <f t="shared" si="0"/>
        <v>N</v>
      </c>
    </row>
    <row r="46" spans="1:5" ht="13.5" customHeight="1">
      <c r="A46" s="10">
        <v>44</v>
      </c>
      <c r="B46" s="11" t="s">
        <v>119</v>
      </c>
      <c r="C46" s="11" t="s">
        <v>120</v>
      </c>
      <c r="D46" s="57">
        <v>69</v>
      </c>
      <c r="E46" s="13" t="str">
        <f t="shared" si="0"/>
        <v>N</v>
      </c>
    </row>
    <row r="47" spans="1:5" ht="13.5" customHeight="1">
      <c r="A47" s="10">
        <v>45</v>
      </c>
      <c r="B47" s="11" t="s">
        <v>121</v>
      </c>
      <c r="C47" s="11" t="s">
        <v>122</v>
      </c>
      <c r="D47" s="57">
        <v>62</v>
      </c>
      <c r="E47" s="13" t="str">
        <f t="shared" si="0"/>
        <v>N</v>
      </c>
    </row>
    <row r="48" spans="1:5" ht="13.5" customHeight="1">
      <c r="A48" s="10">
        <v>46</v>
      </c>
      <c r="B48" s="11" t="s">
        <v>123</v>
      </c>
      <c r="C48" s="11" t="s">
        <v>124</v>
      </c>
      <c r="D48" s="57">
        <v>59.666666666666671</v>
      </c>
      <c r="E48" s="13" t="str">
        <f t="shared" si="0"/>
        <v>N</v>
      </c>
    </row>
    <row r="49" spans="1:5" ht="13.5" customHeight="1">
      <c r="A49" s="10">
        <v>47</v>
      </c>
      <c r="B49" s="11" t="s">
        <v>125</v>
      </c>
      <c r="C49" s="11" t="s">
        <v>126</v>
      </c>
      <c r="D49" s="57">
        <v>64.333333333333329</v>
      </c>
      <c r="E49" s="13" t="str">
        <f t="shared" si="0"/>
        <v>N</v>
      </c>
    </row>
    <row r="50" spans="1:5" ht="13.5" customHeight="1">
      <c r="A50" s="10">
        <v>48</v>
      </c>
      <c r="B50" s="11" t="s">
        <v>127</v>
      </c>
      <c r="C50" s="11" t="s">
        <v>128</v>
      </c>
      <c r="D50" s="57">
        <v>64.333333333333329</v>
      </c>
      <c r="E50" s="13" t="str">
        <f t="shared" si="0"/>
        <v>N</v>
      </c>
    </row>
    <row r="51" spans="1:5" ht="13.5" customHeight="1">
      <c r="A51" s="10">
        <v>49</v>
      </c>
      <c r="B51" s="11" t="s">
        <v>129</v>
      </c>
      <c r="C51" s="11" t="s">
        <v>130</v>
      </c>
      <c r="D51" s="57">
        <v>66.666666666666671</v>
      </c>
      <c r="E51" s="13" t="str">
        <f t="shared" si="0"/>
        <v>N</v>
      </c>
    </row>
    <row r="52" spans="1:5" ht="13.5" customHeight="1">
      <c r="A52" s="10">
        <v>50</v>
      </c>
      <c r="B52" s="11" t="s">
        <v>131</v>
      </c>
      <c r="C52" s="11" t="s">
        <v>132</v>
      </c>
      <c r="D52" s="57">
        <v>64.333333333333329</v>
      </c>
      <c r="E52" s="13" t="str">
        <f t="shared" si="0"/>
        <v>N</v>
      </c>
    </row>
    <row r="53" spans="1:5" ht="13.5" customHeight="1">
      <c r="A53" s="10">
        <v>51</v>
      </c>
      <c r="B53" s="11" t="s">
        <v>133</v>
      </c>
      <c r="C53" s="11" t="s">
        <v>134</v>
      </c>
      <c r="D53" s="57">
        <v>57.333333333333336</v>
      </c>
      <c r="E53" s="13" t="str">
        <f t="shared" si="0"/>
        <v>N</v>
      </c>
    </row>
    <row r="54" spans="1:5" ht="13.5" customHeight="1">
      <c r="A54" s="10">
        <v>52</v>
      </c>
      <c r="B54" s="11" t="s">
        <v>135</v>
      </c>
      <c r="C54" s="11" t="s">
        <v>136</v>
      </c>
      <c r="D54" s="57">
        <v>62</v>
      </c>
      <c r="E54" s="13" t="str">
        <f t="shared" si="0"/>
        <v>N</v>
      </c>
    </row>
    <row r="55" spans="1:5" ht="13.5" customHeight="1">
      <c r="A55" s="10">
        <v>53</v>
      </c>
      <c r="B55" s="11" t="s">
        <v>137</v>
      </c>
      <c r="C55" s="11" t="s">
        <v>138</v>
      </c>
      <c r="D55" s="57">
        <v>69</v>
      </c>
      <c r="E55" s="13" t="str">
        <f t="shared" si="0"/>
        <v>N</v>
      </c>
    </row>
    <row r="56" spans="1:5" ht="13.5" customHeight="1">
      <c r="A56" s="10">
        <v>54</v>
      </c>
      <c r="B56" s="11" t="s">
        <v>139</v>
      </c>
      <c r="C56" s="11" t="s">
        <v>140</v>
      </c>
      <c r="D56" s="57">
        <v>62</v>
      </c>
      <c r="E56" s="13" t="str">
        <f t="shared" si="0"/>
        <v>N</v>
      </c>
    </row>
    <row r="57" spans="1:5" ht="13.5" customHeight="1">
      <c r="A57" s="10">
        <v>55</v>
      </c>
      <c r="B57" s="11" t="s">
        <v>141</v>
      </c>
      <c r="C57" s="11" t="s">
        <v>142</v>
      </c>
      <c r="D57" s="57">
        <v>64.333333333333329</v>
      </c>
      <c r="E57" s="13" t="str">
        <f t="shared" si="0"/>
        <v>N</v>
      </c>
    </row>
    <row r="58" spans="1:5" ht="13.5" customHeight="1">
      <c r="A58" s="10">
        <v>56</v>
      </c>
      <c r="B58" s="11" t="s">
        <v>143</v>
      </c>
      <c r="C58" s="11" t="s">
        <v>144</v>
      </c>
      <c r="D58" s="57">
        <v>64.333333333333329</v>
      </c>
      <c r="E58" s="13" t="str">
        <f t="shared" si="0"/>
        <v>N</v>
      </c>
    </row>
    <row r="59" spans="1:5" ht="13.5" customHeight="1">
      <c r="A59" s="10">
        <v>57</v>
      </c>
      <c r="B59" s="11" t="s">
        <v>145</v>
      </c>
      <c r="C59" s="11" t="s">
        <v>146</v>
      </c>
      <c r="D59" s="57">
        <v>59.666666666666671</v>
      </c>
      <c r="E59" s="13" t="str">
        <f t="shared" si="0"/>
        <v>N</v>
      </c>
    </row>
    <row r="60" spans="1:5" ht="13.5" customHeight="1">
      <c r="A60" s="10">
        <v>58</v>
      </c>
      <c r="B60" s="11" t="s">
        <v>147</v>
      </c>
      <c r="C60" s="11" t="s">
        <v>148</v>
      </c>
      <c r="D60" s="57">
        <v>62</v>
      </c>
      <c r="E60" s="13" t="str">
        <f t="shared" si="0"/>
        <v>N</v>
      </c>
    </row>
    <row r="61" spans="1:5" ht="13.5" customHeight="1">
      <c r="A61" s="10">
        <v>59</v>
      </c>
      <c r="B61" s="11" t="s">
        <v>149</v>
      </c>
      <c r="C61" s="11" t="s">
        <v>150</v>
      </c>
      <c r="D61" s="57">
        <v>64.333333333333329</v>
      </c>
      <c r="E61" s="13" t="str">
        <f t="shared" si="0"/>
        <v>N</v>
      </c>
    </row>
    <row r="62" spans="1:5" ht="13.5" customHeight="1">
      <c r="A62" s="10">
        <v>60</v>
      </c>
      <c r="B62" s="11" t="s">
        <v>151</v>
      </c>
      <c r="C62" s="11" t="s">
        <v>152</v>
      </c>
      <c r="D62" s="57">
        <v>62</v>
      </c>
      <c r="E62" s="13" t="str">
        <f t="shared" si="0"/>
        <v>N</v>
      </c>
    </row>
    <row r="63" spans="1:5" ht="13.5" customHeight="1">
      <c r="A63" s="10">
        <v>61</v>
      </c>
      <c r="B63" s="11" t="s">
        <v>153</v>
      </c>
      <c r="C63" s="11" t="s">
        <v>154</v>
      </c>
      <c r="D63" s="57">
        <v>59.666666666666671</v>
      </c>
      <c r="E63" s="13" t="str">
        <f t="shared" si="0"/>
        <v>N</v>
      </c>
    </row>
    <row r="64" spans="1:5" ht="13.5" customHeight="1">
      <c r="A64" s="10">
        <v>62</v>
      </c>
      <c r="B64" s="11" t="s">
        <v>155</v>
      </c>
      <c r="C64" s="11" t="s">
        <v>156</v>
      </c>
      <c r="D64" s="57">
        <v>59.666666666666671</v>
      </c>
      <c r="E64" s="13" t="str">
        <f t="shared" si="0"/>
        <v>N</v>
      </c>
    </row>
    <row r="65" spans="1:5" ht="13.5" customHeight="1">
      <c r="A65" s="10">
        <v>63</v>
      </c>
      <c r="B65" s="11" t="s">
        <v>157</v>
      </c>
      <c r="C65" s="11" t="s">
        <v>158</v>
      </c>
      <c r="D65" s="57">
        <v>69</v>
      </c>
      <c r="E65" s="13" t="str">
        <f t="shared" si="0"/>
        <v>N</v>
      </c>
    </row>
    <row r="66" spans="1:5" ht="13.5" customHeight="1">
      <c r="A66" s="10">
        <v>64</v>
      </c>
      <c r="B66" s="11" t="s">
        <v>159</v>
      </c>
      <c r="C66" s="11" t="s">
        <v>160</v>
      </c>
      <c r="D66" s="57">
        <v>66.666666666666671</v>
      </c>
      <c r="E66" s="13" t="str">
        <f t="shared" si="0"/>
        <v>N</v>
      </c>
    </row>
    <row r="67" spans="1:5" ht="13.5" customHeight="1">
      <c r="A67" s="10">
        <v>65</v>
      </c>
      <c r="B67" s="11" t="s">
        <v>161</v>
      </c>
      <c r="C67" s="11" t="s">
        <v>162</v>
      </c>
      <c r="D67" s="57">
        <v>62</v>
      </c>
      <c r="E67" s="13" t="str">
        <f t="shared" si="0"/>
        <v>N</v>
      </c>
    </row>
    <row r="68" spans="1:5" ht="13.5" customHeight="1">
      <c r="A68" s="10">
        <v>66</v>
      </c>
      <c r="B68" s="11" t="s">
        <v>163</v>
      </c>
      <c r="C68" s="11" t="s">
        <v>164</v>
      </c>
      <c r="D68" s="57">
        <v>59.666666666666671</v>
      </c>
      <c r="E68" s="13" t="str">
        <f t="shared" si="0"/>
        <v>N</v>
      </c>
    </row>
    <row r="69" spans="1:5" ht="13.5" customHeight="1">
      <c r="A69" s="10">
        <v>67</v>
      </c>
      <c r="B69" s="11" t="s">
        <v>165</v>
      </c>
      <c r="C69" s="11" t="s">
        <v>166</v>
      </c>
      <c r="D69" s="57">
        <v>59.666666666666671</v>
      </c>
      <c r="E69" s="13" t="str">
        <f t="shared" si="0"/>
        <v>N</v>
      </c>
    </row>
    <row r="70" spans="1:5" ht="13.5" customHeight="1">
      <c r="A70" s="10">
        <v>68</v>
      </c>
      <c r="B70" s="11" t="s">
        <v>167</v>
      </c>
      <c r="C70" s="11" t="s">
        <v>168</v>
      </c>
      <c r="D70" s="57">
        <v>66.666666666666671</v>
      </c>
      <c r="E70" s="13" t="str">
        <f t="shared" si="0"/>
        <v>N</v>
      </c>
    </row>
    <row r="71" spans="1:5" ht="13.5" customHeight="1">
      <c r="A71" s="10">
        <v>69</v>
      </c>
      <c r="B71" s="11" t="s">
        <v>169</v>
      </c>
      <c r="C71" s="11" t="s">
        <v>170</v>
      </c>
      <c r="D71" s="57">
        <v>57.333333333333336</v>
      </c>
      <c r="E71" s="13" t="str">
        <f t="shared" si="0"/>
        <v>N</v>
      </c>
    </row>
    <row r="72" spans="1:5" ht="13.5" customHeight="1">
      <c r="A72" s="10">
        <v>70</v>
      </c>
      <c r="B72" s="11" t="s">
        <v>171</v>
      </c>
      <c r="C72" s="11" t="s">
        <v>172</v>
      </c>
      <c r="D72" s="57">
        <v>62</v>
      </c>
      <c r="E72" s="13" t="str">
        <f t="shared" si="0"/>
        <v>N</v>
      </c>
    </row>
    <row r="73" spans="1:5" ht="13.5" customHeight="1">
      <c r="A73" s="10">
        <v>71</v>
      </c>
      <c r="B73" s="11" t="s">
        <v>173</v>
      </c>
      <c r="C73" s="11" t="s">
        <v>174</v>
      </c>
      <c r="D73" s="57">
        <v>62</v>
      </c>
      <c r="E73" s="13" t="str">
        <f t="shared" si="0"/>
        <v>N</v>
      </c>
    </row>
    <row r="74" spans="1:5" ht="13.5" customHeight="1">
      <c r="A74" s="10">
        <v>72</v>
      </c>
      <c r="B74" s="11" t="s">
        <v>175</v>
      </c>
      <c r="C74" s="11" t="s">
        <v>176</v>
      </c>
      <c r="D74" s="57">
        <v>57.333333333333336</v>
      </c>
      <c r="E74" s="13" t="str">
        <f t="shared" si="0"/>
        <v>N</v>
      </c>
    </row>
    <row r="75" spans="1:5" ht="13.5" customHeight="1">
      <c r="A75" s="10">
        <v>73</v>
      </c>
      <c r="B75" s="11" t="s">
        <v>177</v>
      </c>
      <c r="C75" s="11" t="s">
        <v>178</v>
      </c>
      <c r="D75" s="57">
        <v>66.666666666666671</v>
      </c>
      <c r="E75" s="13" t="str">
        <f t="shared" si="0"/>
        <v>N</v>
      </c>
    </row>
    <row r="76" spans="1:5" ht="13.5" customHeight="1">
      <c r="A76" s="10">
        <v>74</v>
      </c>
      <c r="B76" s="11" t="s">
        <v>179</v>
      </c>
      <c r="C76" s="11" t="s">
        <v>180</v>
      </c>
      <c r="D76" s="57">
        <v>62</v>
      </c>
      <c r="E76" s="13" t="str">
        <f t="shared" si="0"/>
        <v>N</v>
      </c>
    </row>
    <row r="77" spans="1:5" ht="13.5" customHeight="1">
      <c r="A77" s="10">
        <v>75</v>
      </c>
      <c r="B77" s="11" t="s">
        <v>181</v>
      </c>
      <c r="C77" s="11" t="s">
        <v>182</v>
      </c>
      <c r="D77" s="57">
        <v>69</v>
      </c>
      <c r="E77" s="13" t="str">
        <f t="shared" si="0"/>
        <v>N</v>
      </c>
    </row>
    <row r="78" spans="1:5" ht="13.5" customHeight="1">
      <c r="A78" s="10">
        <v>76</v>
      </c>
      <c r="B78" s="11" t="s">
        <v>183</v>
      </c>
      <c r="C78" s="11" t="s">
        <v>184</v>
      </c>
      <c r="D78" s="57">
        <v>57.333333333333336</v>
      </c>
      <c r="E78" s="13" t="str">
        <f t="shared" si="0"/>
        <v>N</v>
      </c>
    </row>
    <row r="79" spans="1:5" ht="13.5" customHeight="1">
      <c r="A79" s="10">
        <v>77</v>
      </c>
      <c r="B79" s="11" t="s">
        <v>185</v>
      </c>
      <c r="C79" s="11" t="s">
        <v>186</v>
      </c>
      <c r="D79" s="57">
        <v>62</v>
      </c>
      <c r="E79" s="13" t="str">
        <f t="shared" si="0"/>
        <v>N</v>
      </c>
    </row>
    <row r="80" spans="1:5" ht="13.5" customHeight="1">
      <c r="A80" s="10">
        <v>78</v>
      </c>
      <c r="B80" s="11" t="s">
        <v>187</v>
      </c>
      <c r="C80" s="11" t="s">
        <v>188</v>
      </c>
      <c r="D80" s="57">
        <v>57.333333333333336</v>
      </c>
      <c r="E80" s="13" t="str">
        <f t="shared" si="0"/>
        <v>N</v>
      </c>
    </row>
    <row r="81" spans="1:5" ht="13.5" customHeight="1">
      <c r="A81" s="10">
        <v>79</v>
      </c>
      <c r="B81" s="11" t="s">
        <v>189</v>
      </c>
      <c r="C81" s="11" t="s">
        <v>190</v>
      </c>
      <c r="D81" s="57">
        <v>69</v>
      </c>
      <c r="E81" s="13" t="str">
        <f t="shared" si="0"/>
        <v>N</v>
      </c>
    </row>
    <row r="82" spans="1:5" ht="13.5" customHeight="1">
      <c r="A82" s="10">
        <v>80</v>
      </c>
      <c r="B82" s="11" t="s">
        <v>191</v>
      </c>
      <c r="C82" s="11" t="s">
        <v>192</v>
      </c>
      <c r="D82" s="57">
        <v>57.333333333333336</v>
      </c>
      <c r="E82" s="13" t="str">
        <f t="shared" si="0"/>
        <v>N</v>
      </c>
    </row>
    <row r="83" spans="1:5" ht="13.5" customHeight="1">
      <c r="A83" s="10">
        <v>81</v>
      </c>
      <c r="B83" s="11" t="s">
        <v>193</v>
      </c>
      <c r="C83" s="11" t="s">
        <v>194</v>
      </c>
      <c r="D83" s="57">
        <v>62</v>
      </c>
      <c r="E83" s="13" t="str">
        <f t="shared" si="0"/>
        <v>N</v>
      </c>
    </row>
    <row r="84" spans="1:5" ht="13.5" customHeight="1">
      <c r="A84" s="10">
        <v>82</v>
      </c>
      <c r="B84" s="11" t="s">
        <v>195</v>
      </c>
      <c r="C84" s="11" t="s">
        <v>196</v>
      </c>
      <c r="D84" s="57">
        <v>62</v>
      </c>
      <c r="E84" s="13" t="str">
        <f t="shared" si="0"/>
        <v>N</v>
      </c>
    </row>
    <row r="85" spans="1:5" ht="13.5" customHeight="1">
      <c r="A85" s="10">
        <v>83</v>
      </c>
      <c r="B85" s="11" t="s">
        <v>197</v>
      </c>
      <c r="C85" s="11" t="s">
        <v>198</v>
      </c>
      <c r="D85" s="57">
        <v>66.666666666666671</v>
      </c>
      <c r="E85" s="13" t="str">
        <f t="shared" si="0"/>
        <v>N</v>
      </c>
    </row>
    <row r="86" spans="1:5" ht="13.5" customHeight="1">
      <c r="A86" s="10">
        <v>84</v>
      </c>
      <c r="B86" s="11" t="s">
        <v>199</v>
      </c>
      <c r="C86" s="11" t="s">
        <v>200</v>
      </c>
      <c r="D86" s="57">
        <v>59.666666666666671</v>
      </c>
      <c r="E86" s="13" t="str">
        <f t="shared" si="0"/>
        <v>N</v>
      </c>
    </row>
    <row r="87" spans="1:5" ht="13.5" customHeight="1">
      <c r="A87" s="10">
        <v>85</v>
      </c>
      <c r="B87" s="11" t="s">
        <v>201</v>
      </c>
      <c r="C87" s="11" t="s">
        <v>202</v>
      </c>
      <c r="D87" s="57">
        <v>66.666666666666671</v>
      </c>
      <c r="E87" s="13" t="str">
        <f t="shared" si="0"/>
        <v>N</v>
      </c>
    </row>
    <row r="88" spans="1:5" ht="13.5" customHeight="1">
      <c r="A88" s="10">
        <v>86</v>
      </c>
      <c r="B88" s="11" t="s">
        <v>203</v>
      </c>
      <c r="C88" s="11" t="s">
        <v>204</v>
      </c>
      <c r="D88" s="57">
        <v>57.333333333333336</v>
      </c>
      <c r="E88" s="13" t="str">
        <f t="shared" si="0"/>
        <v>N</v>
      </c>
    </row>
    <row r="89" spans="1:5" ht="13.5" customHeight="1">
      <c r="A89" s="10">
        <v>87</v>
      </c>
      <c r="B89" s="11" t="s">
        <v>205</v>
      </c>
      <c r="C89" s="11" t="s">
        <v>206</v>
      </c>
      <c r="D89" s="57">
        <v>57.333333333333336</v>
      </c>
      <c r="E89" s="13" t="str">
        <f t="shared" si="0"/>
        <v>N</v>
      </c>
    </row>
    <row r="90" spans="1:5" ht="13.5" customHeight="1">
      <c r="A90" s="10">
        <v>88</v>
      </c>
      <c r="B90" s="11" t="s">
        <v>207</v>
      </c>
      <c r="C90" s="11" t="s">
        <v>208</v>
      </c>
      <c r="D90" s="57">
        <v>62</v>
      </c>
      <c r="E90" s="13" t="str">
        <f t="shared" si="0"/>
        <v>N</v>
      </c>
    </row>
    <row r="91" spans="1:5" ht="13.5" customHeight="1">
      <c r="A91" s="10">
        <v>89</v>
      </c>
      <c r="B91" s="11" t="s">
        <v>209</v>
      </c>
      <c r="C91" s="11" t="s">
        <v>210</v>
      </c>
      <c r="D91" s="57">
        <v>62</v>
      </c>
      <c r="E91" s="13" t="str">
        <f t="shared" si="0"/>
        <v>N</v>
      </c>
    </row>
    <row r="92" spans="1:5" ht="13.5" customHeight="1">
      <c r="A92" s="10">
        <v>90</v>
      </c>
      <c r="B92" s="11" t="s">
        <v>211</v>
      </c>
      <c r="C92" s="11" t="s">
        <v>212</v>
      </c>
      <c r="D92" s="57">
        <v>64.333333333333329</v>
      </c>
      <c r="E92" s="13" t="str">
        <f t="shared" si="0"/>
        <v>N</v>
      </c>
    </row>
    <row r="93" spans="1:5" ht="13.5" customHeight="1">
      <c r="A93" s="10">
        <v>91</v>
      </c>
      <c r="B93" s="11" t="s">
        <v>213</v>
      </c>
      <c r="C93" s="11" t="s">
        <v>214</v>
      </c>
      <c r="D93" s="57">
        <v>57.333333333333336</v>
      </c>
      <c r="E93" s="13" t="str">
        <f t="shared" si="0"/>
        <v>N</v>
      </c>
    </row>
    <row r="94" spans="1:5" ht="13.5" customHeight="1">
      <c r="A94" s="10">
        <v>92</v>
      </c>
      <c r="B94" s="11" t="s">
        <v>215</v>
      </c>
      <c r="C94" s="11" t="s">
        <v>216</v>
      </c>
      <c r="D94" s="57">
        <v>64.333333333333329</v>
      </c>
      <c r="E94" s="13" t="str">
        <f t="shared" si="0"/>
        <v>N</v>
      </c>
    </row>
    <row r="95" spans="1:5" ht="13.5" customHeight="1">
      <c r="A95" s="10">
        <v>93</v>
      </c>
      <c r="B95" s="11" t="s">
        <v>217</v>
      </c>
      <c r="C95" s="11" t="s">
        <v>218</v>
      </c>
      <c r="D95" s="57">
        <v>69</v>
      </c>
      <c r="E95" s="13" t="str">
        <f t="shared" si="0"/>
        <v>N</v>
      </c>
    </row>
    <row r="96" spans="1:5" ht="13.5" customHeight="1">
      <c r="A96" s="10">
        <v>94</v>
      </c>
      <c r="B96" s="11" t="s">
        <v>219</v>
      </c>
      <c r="C96" s="11" t="s">
        <v>220</v>
      </c>
      <c r="D96" s="57">
        <v>62</v>
      </c>
      <c r="E96" s="13" t="str">
        <f t="shared" si="0"/>
        <v>N</v>
      </c>
    </row>
    <row r="97" spans="1:5" ht="13.5" customHeight="1">
      <c r="A97" s="10">
        <v>95</v>
      </c>
      <c r="B97" s="11" t="s">
        <v>221</v>
      </c>
      <c r="C97" s="11" t="s">
        <v>222</v>
      </c>
      <c r="D97" s="57">
        <v>62</v>
      </c>
      <c r="E97" s="13" t="str">
        <f t="shared" si="0"/>
        <v>N</v>
      </c>
    </row>
    <row r="98" spans="1:5" ht="13.5" customHeight="1">
      <c r="A98" s="10">
        <v>96</v>
      </c>
      <c r="B98" s="11" t="s">
        <v>223</v>
      </c>
      <c r="C98" s="11" t="s">
        <v>224</v>
      </c>
      <c r="D98" s="57">
        <v>64.333333333333329</v>
      </c>
      <c r="E98" s="13" t="str">
        <f t="shared" si="0"/>
        <v>N</v>
      </c>
    </row>
    <row r="99" spans="1:5" ht="13.5" customHeight="1">
      <c r="A99" s="10">
        <v>97</v>
      </c>
      <c r="B99" s="11" t="s">
        <v>225</v>
      </c>
      <c r="C99" s="11" t="s">
        <v>226</v>
      </c>
      <c r="D99" s="57">
        <v>64.333333333333329</v>
      </c>
      <c r="E99" s="13" t="str">
        <f t="shared" si="0"/>
        <v>N</v>
      </c>
    </row>
    <row r="100" spans="1:5" ht="13.5" customHeight="1">
      <c r="A100" s="10">
        <v>98</v>
      </c>
      <c r="B100" s="11" t="s">
        <v>227</v>
      </c>
      <c r="C100" s="11" t="s">
        <v>228</v>
      </c>
      <c r="D100" s="57">
        <v>64.333333333333329</v>
      </c>
      <c r="E100" s="13" t="str">
        <f t="shared" si="0"/>
        <v>N</v>
      </c>
    </row>
    <row r="101" spans="1:5" ht="13.5" customHeight="1">
      <c r="A101" s="10">
        <v>99</v>
      </c>
      <c r="B101" s="11" t="s">
        <v>229</v>
      </c>
      <c r="C101" s="11" t="s">
        <v>230</v>
      </c>
      <c r="D101" s="57">
        <v>62</v>
      </c>
      <c r="E101" s="13" t="str">
        <f t="shared" si="0"/>
        <v>N</v>
      </c>
    </row>
    <row r="102" spans="1:5" ht="13.5" customHeight="1">
      <c r="A102" s="10">
        <v>100</v>
      </c>
      <c r="B102" s="11" t="s">
        <v>231</v>
      </c>
      <c r="C102" s="11" t="s">
        <v>232</v>
      </c>
      <c r="D102" s="57">
        <v>59.666666666666671</v>
      </c>
      <c r="E102" s="13" t="str">
        <f t="shared" si="0"/>
        <v>N</v>
      </c>
    </row>
    <row r="103" spans="1:5" ht="13.5" customHeight="1">
      <c r="A103" s="10">
        <v>101</v>
      </c>
      <c r="B103" s="11" t="s">
        <v>233</v>
      </c>
      <c r="C103" s="11" t="s">
        <v>234</v>
      </c>
      <c r="D103" s="57">
        <v>69</v>
      </c>
      <c r="E103" s="13" t="str">
        <f t="shared" si="0"/>
        <v>N</v>
      </c>
    </row>
    <row r="104" spans="1:5" ht="13.5" customHeight="1">
      <c r="A104" s="10">
        <v>102</v>
      </c>
      <c r="B104" s="11" t="s">
        <v>235</v>
      </c>
      <c r="C104" s="11" t="s">
        <v>236</v>
      </c>
      <c r="D104" s="57">
        <v>62</v>
      </c>
      <c r="E104" s="13" t="str">
        <f t="shared" si="0"/>
        <v>N</v>
      </c>
    </row>
    <row r="105" spans="1:5" ht="13.5" customHeight="1">
      <c r="A105" s="10">
        <v>103</v>
      </c>
      <c r="B105" s="11" t="s">
        <v>237</v>
      </c>
      <c r="C105" s="11" t="s">
        <v>238</v>
      </c>
      <c r="D105" s="57">
        <v>62</v>
      </c>
      <c r="E105" s="13" t="str">
        <f t="shared" si="0"/>
        <v>N</v>
      </c>
    </row>
    <row r="106" spans="1:5" ht="13.5" customHeight="1">
      <c r="A106" s="10">
        <v>104</v>
      </c>
      <c r="B106" s="11" t="s">
        <v>239</v>
      </c>
      <c r="C106" s="11" t="s">
        <v>240</v>
      </c>
      <c r="D106" s="57">
        <v>62</v>
      </c>
      <c r="E106" s="13" t="str">
        <f t="shared" si="0"/>
        <v>N</v>
      </c>
    </row>
    <row r="107" spans="1:5" ht="13.5" customHeight="1">
      <c r="A107" s="10">
        <v>105</v>
      </c>
      <c r="B107" s="11" t="s">
        <v>241</v>
      </c>
      <c r="C107" s="11" t="s">
        <v>242</v>
      </c>
      <c r="D107" s="57">
        <v>57.333333333333336</v>
      </c>
      <c r="E107" s="13" t="str">
        <f t="shared" si="0"/>
        <v>N</v>
      </c>
    </row>
    <row r="108" spans="1:5" ht="13.5" customHeight="1">
      <c r="A108" s="10">
        <v>106</v>
      </c>
      <c r="B108" s="11" t="s">
        <v>243</v>
      </c>
      <c r="C108" s="11" t="s">
        <v>244</v>
      </c>
      <c r="D108" s="57">
        <v>59.666666666666671</v>
      </c>
      <c r="E108" s="13" t="str">
        <f t="shared" si="0"/>
        <v>N</v>
      </c>
    </row>
    <row r="109" spans="1:5" ht="13.5" customHeight="1">
      <c r="A109" s="10">
        <v>107</v>
      </c>
      <c r="B109" s="11" t="s">
        <v>245</v>
      </c>
      <c r="C109" s="11" t="s">
        <v>246</v>
      </c>
      <c r="D109" s="57">
        <v>62</v>
      </c>
      <c r="E109" s="13" t="str">
        <f t="shared" si="0"/>
        <v>N</v>
      </c>
    </row>
    <row r="110" spans="1:5" ht="13.5" customHeight="1">
      <c r="A110" s="10">
        <v>108</v>
      </c>
      <c r="B110" s="11" t="s">
        <v>247</v>
      </c>
      <c r="C110" s="11" t="s">
        <v>248</v>
      </c>
      <c r="D110" s="57">
        <v>62</v>
      </c>
      <c r="E110" s="13" t="str">
        <f t="shared" si="0"/>
        <v>N</v>
      </c>
    </row>
    <row r="111" spans="1:5" ht="13.5" customHeight="1">
      <c r="A111" s="10">
        <v>109</v>
      </c>
      <c r="B111" s="11" t="s">
        <v>249</v>
      </c>
      <c r="C111" s="11" t="s">
        <v>250</v>
      </c>
      <c r="D111" s="57">
        <v>62</v>
      </c>
      <c r="E111" s="13" t="str">
        <f t="shared" si="0"/>
        <v>N</v>
      </c>
    </row>
    <row r="112" spans="1:5" ht="13.5" customHeight="1">
      <c r="A112" s="10">
        <v>110</v>
      </c>
      <c r="B112" s="11" t="s">
        <v>251</v>
      </c>
      <c r="C112" s="11" t="s">
        <v>252</v>
      </c>
      <c r="D112" s="57">
        <v>62</v>
      </c>
      <c r="E112" s="13" t="str">
        <f t="shared" si="0"/>
        <v>N</v>
      </c>
    </row>
    <row r="113" spans="1:5" ht="13.5" customHeight="1">
      <c r="A113" s="10">
        <v>111</v>
      </c>
      <c r="B113" s="11" t="s">
        <v>253</v>
      </c>
      <c r="C113" s="11" t="s">
        <v>254</v>
      </c>
      <c r="D113" s="57">
        <v>66.666666666666671</v>
      </c>
      <c r="E113" s="13" t="str">
        <f t="shared" si="0"/>
        <v>N</v>
      </c>
    </row>
    <row r="114" spans="1:5" ht="13.5" customHeight="1"/>
    <row r="115" spans="1:5" ht="13.5" customHeight="1"/>
    <row r="116" spans="1:5" ht="13.5" customHeight="1"/>
    <row r="117" spans="1:5" ht="13.5" customHeight="1"/>
    <row r="118" spans="1:5" ht="13.5" customHeight="1"/>
    <row r="119" spans="1:5" ht="13.5" customHeight="1"/>
    <row r="120" spans="1:5" ht="13.5" customHeight="1"/>
    <row r="121" spans="1:5" ht="13.5" customHeight="1"/>
    <row r="122" spans="1:5" ht="13.5" customHeight="1"/>
    <row r="123" spans="1:5" ht="13.5" customHeight="1"/>
    <row r="124" spans="1:5" ht="13.5" customHeight="1"/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E1"/>
  </mergeCells>
  <conditionalFormatting sqref="E3:E113">
    <cfRule type="cellIs" dxfId="2" priority="2" operator="equal">
      <formula>"Y"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Sheet1</vt:lpstr>
      <vt:lpstr>MID Term 2</vt:lpstr>
      <vt:lpstr>Remedial Class (2)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TATHASTU CLASSES</cp:lastModifiedBy>
  <dcterms:created xsi:type="dcterms:W3CDTF">2018-02-21T04:44:08Z</dcterms:created>
  <dcterms:modified xsi:type="dcterms:W3CDTF">2024-10-04T06:17:52Z</dcterms:modified>
</cp:coreProperties>
</file>