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NBA All\Final Attainment\"/>
    </mc:Choice>
  </mc:AlternateContent>
  <xr:revisionPtr revIDLastSave="0" documentId="13_ncr:1_{F00AC1EA-27E5-4122-B812-C8250E9D2D3C}" xr6:coauthVersionLast="47" xr6:coauthVersionMax="47" xr10:uidLastSave="{00000000-0000-0000-0000-000000000000}"/>
  <bookViews>
    <workbookView xWindow="28680" yWindow="-120" windowWidth="20730" windowHeight="11040" firstSheet="8" activeTab="10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MID Term 2" sheetId="7" r:id="rId6"/>
    <sheet name="Remedial Class" sheetId="6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calcPr calcId="181029"/>
  <extLst>
    <ext uri="GoogleSheetsCustomDataVersion2">
      <go:sheetsCustomData xmlns:go="http://customooxmlschemas.google.com/" r:id="" roundtripDataChecksum="vpyaZGwqwlGSsNg9Nv6Tund/siS3w/CvKw89MvRl5go="/>
    </ext>
  </extLst>
</workbook>
</file>

<file path=xl/calcChain.xml><?xml version="1.0" encoding="utf-8"?>
<calcChain xmlns="http://schemas.openxmlformats.org/spreadsheetml/2006/main">
  <c r="D88" i="8" l="1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D118" i="8"/>
  <c r="E118" i="8"/>
  <c r="D119" i="8"/>
  <c r="E119" i="8"/>
  <c r="D120" i="8"/>
  <c r="E120" i="8"/>
  <c r="Q125" i="7"/>
  <c r="P125" i="7"/>
  <c r="O125" i="7"/>
  <c r="M125" i="7"/>
  <c r="L125" i="7"/>
  <c r="K125" i="7"/>
  <c r="I125" i="7"/>
  <c r="H125" i="7"/>
  <c r="G125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O92" i="7"/>
  <c r="P92" i="7"/>
  <c r="Q92" i="7"/>
  <c r="O93" i="7"/>
  <c r="P93" i="7"/>
  <c r="Q93" i="7"/>
  <c r="O94" i="7"/>
  <c r="P94" i="7"/>
  <c r="Q94" i="7"/>
  <c r="O95" i="7"/>
  <c r="P95" i="7"/>
  <c r="Q95" i="7"/>
  <c r="O96" i="7"/>
  <c r="P96" i="7"/>
  <c r="Q96" i="7"/>
  <c r="O97" i="7"/>
  <c r="P97" i="7"/>
  <c r="Q97" i="7"/>
  <c r="O98" i="7"/>
  <c r="P98" i="7"/>
  <c r="Q98" i="7"/>
  <c r="O99" i="7"/>
  <c r="P99" i="7"/>
  <c r="Q99" i="7"/>
  <c r="O100" i="7"/>
  <c r="P100" i="7"/>
  <c r="Q100" i="7"/>
  <c r="O101" i="7"/>
  <c r="P101" i="7"/>
  <c r="Q101" i="7"/>
  <c r="O102" i="7"/>
  <c r="P102" i="7"/>
  <c r="Q102" i="7"/>
  <c r="O103" i="7"/>
  <c r="P103" i="7"/>
  <c r="Q103" i="7"/>
  <c r="O104" i="7"/>
  <c r="P104" i="7"/>
  <c r="Q104" i="7"/>
  <c r="O105" i="7"/>
  <c r="P105" i="7"/>
  <c r="Q105" i="7"/>
  <c r="O106" i="7"/>
  <c r="P106" i="7"/>
  <c r="Q106" i="7"/>
  <c r="O107" i="7"/>
  <c r="P107" i="7"/>
  <c r="Q107" i="7"/>
  <c r="O108" i="7"/>
  <c r="P108" i="7"/>
  <c r="Q108" i="7"/>
  <c r="O109" i="7"/>
  <c r="P109" i="7"/>
  <c r="Q109" i="7"/>
  <c r="O110" i="7"/>
  <c r="P110" i="7"/>
  <c r="Q110" i="7"/>
  <c r="O111" i="7"/>
  <c r="P111" i="7"/>
  <c r="Q111" i="7"/>
  <c r="O112" i="7"/>
  <c r="P112" i="7"/>
  <c r="Q112" i="7"/>
  <c r="O113" i="7"/>
  <c r="P113" i="7"/>
  <c r="Q113" i="7"/>
  <c r="O114" i="7"/>
  <c r="P114" i="7"/>
  <c r="Q114" i="7"/>
  <c r="O115" i="7"/>
  <c r="P115" i="7"/>
  <c r="Q115" i="7"/>
  <c r="O116" i="7"/>
  <c r="P116" i="7"/>
  <c r="Q116" i="7"/>
  <c r="O117" i="7"/>
  <c r="P117" i="7"/>
  <c r="Q117" i="7"/>
  <c r="O118" i="7"/>
  <c r="P118" i="7"/>
  <c r="Q118" i="7"/>
  <c r="O119" i="7"/>
  <c r="P119" i="7"/>
  <c r="Q119" i="7"/>
  <c r="O120" i="7"/>
  <c r="P120" i="7"/>
  <c r="Q120" i="7"/>
  <c r="O121" i="7"/>
  <c r="P121" i="7"/>
  <c r="Q121" i="7"/>
  <c r="O122" i="7"/>
  <c r="P122" i="7"/>
  <c r="Q122" i="7"/>
  <c r="O123" i="7"/>
  <c r="P123" i="7"/>
  <c r="Q123" i="7"/>
  <c r="O124" i="7"/>
  <c r="P124" i="7"/>
  <c r="Q124" i="7"/>
  <c r="K92" i="7"/>
  <c r="L92" i="7"/>
  <c r="M92" i="7"/>
  <c r="K93" i="7"/>
  <c r="L93" i="7"/>
  <c r="M93" i="7"/>
  <c r="K94" i="7"/>
  <c r="L94" i="7"/>
  <c r="M94" i="7"/>
  <c r="K95" i="7"/>
  <c r="L95" i="7"/>
  <c r="M95" i="7"/>
  <c r="K96" i="7"/>
  <c r="L96" i="7"/>
  <c r="M96" i="7"/>
  <c r="K97" i="7"/>
  <c r="L97" i="7"/>
  <c r="M97" i="7"/>
  <c r="K98" i="7"/>
  <c r="L98" i="7"/>
  <c r="M98" i="7"/>
  <c r="K99" i="7"/>
  <c r="L99" i="7"/>
  <c r="M99" i="7"/>
  <c r="K100" i="7"/>
  <c r="L100" i="7"/>
  <c r="M100" i="7"/>
  <c r="K101" i="7"/>
  <c r="L101" i="7"/>
  <c r="M101" i="7"/>
  <c r="K102" i="7"/>
  <c r="L102" i="7"/>
  <c r="M102" i="7"/>
  <c r="K103" i="7"/>
  <c r="L103" i="7"/>
  <c r="M103" i="7"/>
  <c r="K104" i="7"/>
  <c r="L104" i="7"/>
  <c r="M104" i="7"/>
  <c r="K105" i="7"/>
  <c r="L105" i="7"/>
  <c r="M105" i="7"/>
  <c r="K106" i="7"/>
  <c r="L106" i="7"/>
  <c r="M106" i="7"/>
  <c r="K107" i="7"/>
  <c r="L107" i="7"/>
  <c r="M107" i="7"/>
  <c r="K108" i="7"/>
  <c r="L108" i="7"/>
  <c r="M108" i="7"/>
  <c r="K109" i="7"/>
  <c r="L109" i="7"/>
  <c r="M109" i="7"/>
  <c r="K110" i="7"/>
  <c r="L110" i="7"/>
  <c r="M110" i="7"/>
  <c r="K111" i="7"/>
  <c r="L111" i="7"/>
  <c r="M111" i="7"/>
  <c r="K112" i="7"/>
  <c r="L112" i="7"/>
  <c r="M112" i="7"/>
  <c r="K113" i="7"/>
  <c r="L113" i="7"/>
  <c r="M113" i="7"/>
  <c r="K114" i="7"/>
  <c r="L114" i="7"/>
  <c r="M114" i="7"/>
  <c r="K115" i="7"/>
  <c r="L115" i="7"/>
  <c r="M115" i="7"/>
  <c r="K116" i="7"/>
  <c r="L116" i="7"/>
  <c r="M116" i="7"/>
  <c r="K117" i="7"/>
  <c r="L117" i="7"/>
  <c r="M117" i="7"/>
  <c r="K118" i="7"/>
  <c r="L118" i="7"/>
  <c r="M118" i="7"/>
  <c r="K119" i="7"/>
  <c r="L119" i="7"/>
  <c r="M119" i="7"/>
  <c r="K120" i="7"/>
  <c r="L120" i="7"/>
  <c r="M120" i="7"/>
  <c r="K121" i="7"/>
  <c r="L121" i="7"/>
  <c r="M121" i="7"/>
  <c r="K122" i="7"/>
  <c r="L122" i="7"/>
  <c r="M122" i="7"/>
  <c r="K123" i="7"/>
  <c r="L123" i="7"/>
  <c r="M123" i="7"/>
  <c r="K124" i="7"/>
  <c r="L124" i="7"/>
  <c r="M124" i="7"/>
  <c r="G92" i="7"/>
  <c r="H92" i="7"/>
  <c r="I92" i="7"/>
  <c r="G93" i="7"/>
  <c r="H93" i="7"/>
  <c r="I93" i="7"/>
  <c r="G94" i="7"/>
  <c r="H94" i="7"/>
  <c r="I94" i="7"/>
  <c r="G95" i="7"/>
  <c r="H95" i="7"/>
  <c r="I95" i="7"/>
  <c r="G96" i="7"/>
  <c r="H96" i="7"/>
  <c r="I96" i="7"/>
  <c r="G97" i="7"/>
  <c r="H97" i="7"/>
  <c r="I97" i="7"/>
  <c r="G98" i="7"/>
  <c r="H98" i="7"/>
  <c r="I98" i="7"/>
  <c r="G99" i="7"/>
  <c r="H99" i="7"/>
  <c r="I99" i="7"/>
  <c r="G100" i="7"/>
  <c r="H100" i="7"/>
  <c r="I100" i="7"/>
  <c r="G101" i="7"/>
  <c r="H101" i="7"/>
  <c r="I101" i="7"/>
  <c r="G102" i="7"/>
  <c r="H102" i="7"/>
  <c r="I102" i="7"/>
  <c r="G103" i="7"/>
  <c r="H103" i="7"/>
  <c r="I103" i="7"/>
  <c r="G104" i="7"/>
  <c r="H104" i="7"/>
  <c r="I104" i="7"/>
  <c r="G105" i="7"/>
  <c r="H105" i="7"/>
  <c r="I105" i="7"/>
  <c r="G106" i="7"/>
  <c r="H106" i="7"/>
  <c r="I106" i="7"/>
  <c r="G107" i="7"/>
  <c r="H107" i="7"/>
  <c r="I107" i="7"/>
  <c r="G108" i="7"/>
  <c r="H108" i="7"/>
  <c r="I108" i="7"/>
  <c r="G109" i="7"/>
  <c r="H109" i="7"/>
  <c r="I109" i="7"/>
  <c r="G110" i="7"/>
  <c r="H110" i="7"/>
  <c r="I110" i="7"/>
  <c r="G111" i="7"/>
  <c r="H111" i="7"/>
  <c r="I111" i="7"/>
  <c r="G112" i="7"/>
  <c r="H112" i="7"/>
  <c r="I112" i="7"/>
  <c r="G113" i="7"/>
  <c r="H113" i="7"/>
  <c r="I113" i="7"/>
  <c r="G114" i="7"/>
  <c r="H114" i="7"/>
  <c r="I114" i="7"/>
  <c r="G115" i="7"/>
  <c r="H115" i="7"/>
  <c r="I115" i="7"/>
  <c r="G116" i="7"/>
  <c r="H116" i="7"/>
  <c r="I116" i="7"/>
  <c r="G117" i="7"/>
  <c r="H117" i="7"/>
  <c r="I117" i="7"/>
  <c r="G118" i="7"/>
  <c r="H118" i="7"/>
  <c r="I118" i="7"/>
  <c r="G119" i="7"/>
  <c r="H119" i="7"/>
  <c r="I119" i="7"/>
  <c r="G120" i="7"/>
  <c r="H120" i="7"/>
  <c r="I120" i="7"/>
  <c r="G121" i="7"/>
  <c r="H121" i="7"/>
  <c r="I121" i="7"/>
  <c r="G122" i="7"/>
  <c r="H122" i="7"/>
  <c r="I122" i="7"/>
  <c r="G123" i="7"/>
  <c r="H123" i="7"/>
  <c r="I123" i="7"/>
  <c r="G124" i="7"/>
  <c r="H124" i="7"/>
  <c r="I124" i="7"/>
  <c r="R92" i="5"/>
  <c r="R93" i="5"/>
  <c r="R94" i="5"/>
  <c r="D90" i="6" s="1"/>
  <c r="E90" i="6" s="1"/>
  <c r="R95" i="5"/>
  <c r="D91" i="6" s="1"/>
  <c r="E91" i="6" s="1"/>
  <c r="R96" i="5"/>
  <c r="D92" i="6" s="1"/>
  <c r="E92" i="6" s="1"/>
  <c r="R97" i="5"/>
  <c r="D93" i="6" s="1"/>
  <c r="E93" i="6" s="1"/>
  <c r="R98" i="5"/>
  <c r="D94" i="6" s="1"/>
  <c r="E94" i="6" s="1"/>
  <c r="R99" i="5"/>
  <c r="R100" i="5"/>
  <c r="R101" i="5"/>
  <c r="R102" i="5"/>
  <c r="R103" i="5"/>
  <c r="D99" i="6" s="1"/>
  <c r="E99" i="6" s="1"/>
  <c r="R104" i="5"/>
  <c r="D100" i="6" s="1"/>
  <c r="E100" i="6" s="1"/>
  <c r="R105" i="5"/>
  <c r="D101" i="6" s="1"/>
  <c r="E101" i="6" s="1"/>
  <c r="R106" i="5"/>
  <c r="D102" i="6" s="1"/>
  <c r="E102" i="6" s="1"/>
  <c r="R107" i="5"/>
  <c r="D103" i="6" s="1"/>
  <c r="E103" i="6" s="1"/>
  <c r="R108" i="5"/>
  <c r="D104" i="6" s="1"/>
  <c r="E104" i="6" s="1"/>
  <c r="R109" i="5"/>
  <c r="D105" i="6" s="1"/>
  <c r="E105" i="6" s="1"/>
  <c r="R110" i="5"/>
  <c r="D106" i="6" s="1"/>
  <c r="E106" i="6" s="1"/>
  <c r="R111" i="5"/>
  <c r="D107" i="6" s="1"/>
  <c r="E107" i="6" s="1"/>
  <c r="R112" i="5"/>
  <c r="D108" i="6" s="1"/>
  <c r="E108" i="6" s="1"/>
  <c r="R113" i="5"/>
  <c r="D109" i="6" s="1"/>
  <c r="E109" i="6" s="1"/>
  <c r="R114" i="5"/>
  <c r="R115" i="5"/>
  <c r="D111" i="6" s="1"/>
  <c r="E111" i="6" s="1"/>
  <c r="R116" i="5"/>
  <c r="D112" i="6" s="1"/>
  <c r="E112" i="6" s="1"/>
  <c r="R117" i="5"/>
  <c r="R118" i="5"/>
  <c r="R119" i="5"/>
  <c r="D115" i="6" s="1"/>
  <c r="E115" i="6" s="1"/>
  <c r="R120" i="5"/>
  <c r="D116" i="6" s="1"/>
  <c r="E116" i="6" s="1"/>
  <c r="R121" i="5"/>
  <c r="D117" i="6" s="1"/>
  <c r="E117" i="6" s="1"/>
  <c r="R122" i="5"/>
  <c r="D118" i="6" s="1"/>
  <c r="E118" i="6" s="1"/>
  <c r="R123" i="5"/>
  <c r="D119" i="6" s="1"/>
  <c r="E119" i="6" s="1"/>
  <c r="R124" i="5"/>
  <c r="D120" i="6" s="1"/>
  <c r="E120" i="6" s="1"/>
  <c r="R125" i="5"/>
  <c r="R126" i="5"/>
  <c r="M92" i="5"/>
  <c r="N92" i="5"/>
  <c r="O92" i="5"/>
  <c r="M93" i="5"/>
  <c r="N93" i="5"/>
  <c r="O93" i="5"/>
  <c r="M94" i="5"/>
  <c r="N94" i="5"/>
  <c r="O94" i="5"/>
  <c r="M95" i="5"/>
  <c r="N95" i="5"/>
  <c r="O95" i="5"/>
  <c r="M96" i="5"/>
  <c r="N96" i="5"/>
  <c r="O96" i="5"/>
  <c r="M97" i="5"/>
  <c r="N97" i="5"/>
  <c r="O97" i="5"/>
  <c r="M98" i="5"/>
  <c r="N98" i="5"/>
  <c r="O98" i="5"/>
  <c r="M99" i="5"/>
  <c r="N99" i="5"/>
  <c r="O99" i="5"/>
  <c r="M100" i="5"/>
  <c r="N100" i="5"/>
  <c r="O100" i="5"/>
  <c r="M101" i="5"/>
  <c r="N101" i="5"/>
  <c r="O101" i="5"/>
  <c r="M102" i="5"/>
  <c r="N102" i="5"/>
  <c r="O102" i="5"/>
  <c r="M103" i="5"/>
  <c r="N103" i="5"/>
  <c r="O103" i="5"/>
  <c r="M104" i="5"/>
  <c r="N104" i="5"/>
  <c r="O104" i="5"/>
  <c r="M105" i="5"/>
  <c r="N105" i="5"/>
  <c r="O105" i="5"/>
  <c r="M106" i="5"/>
  <c r="N106" i="5"/>
  <c r="O106" i="5"/>
  <c r="M107" i="5"/>
  <c r="N107" i="5"/>
  <c r="O107" i="5"/>
  <c r="M108" i="5"/>
  <c r="N108" i="5"/>
  <c r="O108" i="5"/>
  <c r="M109" i="5"/>
  <c r="N109" i="5"/>
  <c r="O109" i="5"/>
  <c r="M110" i="5"/>
  <c r="N110" i="5"/>
  <c r="O110" i="5"/>
  <c r="M111" i="5"/>
  <c r="N111" i="5"/>
  <c r="O111" i="5"/>
  <c r="M112" i="5"/>
  <c r="N112" i="5"/>
  <c r="O112" i="5"/>
  <c r="M113" i="5"/>
  <c r="N113" i="5"/>
  <c r="O113" i="5"/>
  <c r="M114" i="5"/>
  <c r="N114" i="5"/>
  <c r="O114" i="5"/>
  <c r="M115" i="5"/>
  <c r="N115" i="5"/>
  <c r="O115" i="5"/>
  <c r="M116" i="5"/>
  <c r="N116" i="5"/>
  <c r="O116" i="5"/>
  <c r="M117" i="5"/>
  <c r="N117" i="5"/>
  <c r="O117" i="5"/>
  <c r="M118" i="5"/>
  <c r="N118" i="5"/>
  <c r="O118" i="5"/>
  <c r="M119" i="5"/>
  <c r="N119" i="5"/>
  <c r="O119" i="5"/>
  <c r="M120" i="5"/>
  <c r="N120" i="5"/>
  <c r="O120" i="5"/>
  <c r="M121" i="5"/>
  <c r="N121" i="5"/>
  <c r="O121" i="5"/>
  <c r="M122" i="5"/>
  <c r="N122" i="5"/>
  <c r="O122" i="5"/>
  <c r="M123" i="5"/>
  <c r="N123" i="5"/>
  <c r="O123" i="5"/>
  <c r="M124" i="5"/>
  <c r="N124" i="5"/>
  <c r="O124" i="5"/>
  <c r="I92" i="5"/>
  <c r="J92" i="5"/>
  <c r="K92" i="5"/>
  <c r="I93" i="5"/>
  <c r="J93" i="5"/>
  <c r="K93" i="5"/>
  <c r="I94" i="5"/>
  <c r="J94" i="5"/>
  <c r="K94" i="5"/>
  <c r="I95" i="5"/>
  <c r="J95" i="5"/>
  <c r="K95" i="5"/>
  <c r="I96" i="5"/>
  <c r="J96" i="5"/>
  <c r="K96" i="5"/>
  <c r="I97" i="5"/>
  <c r="J97" i="5"/>
  <c r="K97" i="5"/>
  <c r="I98" i="5"/>
  <c r="J98" i="5"/>
  <c r="K98" i="5"/>
  <c r="I99" i="5"/>
  <c r="J99" i="5"/>
  <c r="K99" i="5"/>
  <c r="I100" i="5"/>
  <c r="J100" i="5"/>
  <c r="K100" i="5"/>
  <c r="I101" i="5"/>
  <c r="J101" i="5"/>
  <c r="K101" i="5"/>
  <c r="I102" i="5"/>
  <c r="J102" i="5"/>
  <c r="K102" i="5"/>
  <c r="I103" i="5"/>
  <c r="J103" i="5"/>
  <c r="K103" i="5"/>
  <c r="I104" i="5"/>
  <c r="J104" i="5"/>
  <c r="K104" i="5"/>
  <c r="I105" i="5"/>
  <c r="J105" i="5"/>
  <c r="K105" i="5"/>
  <c r="I106" i="5"/>
  <c r="J106" i="5"/>
  <c r="K106" i="5"/>
  <c r="I107" i="5"/>
  <c r="J107" i="5"/>
  <c r="K107" i="5"/>
  <c r="I108" i="5"/>
  <c r="J108" i="5"/>
  <c r="K108" i="5"/>
  <c r="I109" i="5"/>
  <c r="J109" i="5"/>
  <c r="K109" i="5"/>
  <c r="I110" i="5"/>
  <c r="J110" i="5"/>
  <c r="K110" i="5"/>
  <c r="I111" i="5"/>
  <c r="J111" i="5"/>
  <c r="K111" i="5"/>
  <c r="I112" i="5"/>
  <c r="J112" i="5"/>
  <c r="K112" i="5"/>
  <c r="I113" i="5"/>
  <c r="J113" i="5"/>
  <c r="K113" i="5"/>
  <c r="I114" i="5"/>
  <c r="J114" i="5"/>
  <c r="K114" i="5"/>
  <c r="I115" i="5"/>
  <c r="J115" i="5"/>
  <c r="K115" i="5"/>
  <c r="I116" i="5"/>
  <c r="J116" i="5"/>
  <c r="K116" i="5"/>
  <c r="I117" i="5"/>
  <c r="J117" i="5"/>
  <c r="K117" i="5"/>
  <c r="I118" i="5"/>
  <c r="J118" i="5"/>
  <c r="K118" i="5"/>
  <c r="I119" i="5"/>
  <c r="J119" i="5"/>
  <c r="K119" i="5"/>
  <c r="I120" i="5"/>
  <c r="J120" i="5"/>
  <c r="K120" i="5"/>
  <c r="I121" i="5"/>
  <c r="J121" i="5"/>
  <c r="K121" i="5"/>
  <c r="I122" i="5"/>
  <c r="J122" i="5"/>
  <c r="K122" i="5"/>
  <c r="I123" i="5"/>
  <c r="J123" i="5"/>
  <c r="K123" i="5"/>
  <c r="I124" i="5"/>
  <c r="J124" i="5"/>
  <c r="K124" i="5"/>
  <c r="E92" i="5"/>
  <c r="F92" i="5"/>
  <c r="G92" i="5"/>
  <c r="E93" i="5"/>
  <c r="F93" i="5"/>
  <c r="G93" i="5"/>
  <c r="E94" i="5"/>
  <c r="F94" i="5"/>
  <c r="G94" i="5"/>
  <c r="E95" i="5"/>
  <c r="F95" i="5"/>
  <c r="G95" i="5"/>
  <c r="E96" i="5"/>
  <c r="F96" i="5"/>
  <c r="G96" i="5"/>
  <c r="E97" i="5"/>
  <c r="F97" i="5"/>
  <c r="G97" i="5"/>
  <c r="E98" i="5"/>
  <c r="F98" i="5"/>
  <c r="G98" i="5"/>
  <c r="E99" i="5"/>
  <c r="F99" i="5"/>
  <c r="G99" i="5"/>
  <c r="E100" i="5"/>
  <c r="F100" i="5"/>
  <c r="G100" i="5"/>
  <c r="E101" i="5"/>
  <c r="F101" i="5"/>
  <c r="G101" i="5"/>
  <c r="E102" i="5"/>
  <c r="F102" i="5"/>
  <c r="G102" i="5"/>
  <c r="E103" i="5"/>
  <c r="F103" i="5"/>
  <c r="G103" i="5"/>
  <c r="E104" i="5"/>
  <c r="F104" i="5"/>
  <c r="G104" i="5"/>
  <c r="E105" i="5"/>
  <c r="F105" i="5"/>
  <c r="G105" i="5"/>
  <c r="E106" i="5"/>
  <c r="F106" i="5"/>
  <c r="G106" i="5"/>
  <c r="E107" i="5"/>
  <c r="F107" i="5"/>
  <c r="G107" i="5"/>
  <c r="E108" i="5"/>
  <c r="F108" i="5"/>
  <c r="G108" i="5"/>
  <c r="E109" i="5"/>
  <c r="F109" i="5"/>
  <c r="G109" i="5"/>
  <c r="E110" i="5"/>
  <c r="F110" i="5"/>
  <c r="G110" i="5"/>
  <c r="E111" i="5"/>
  <c r="F111" i="5"/>
  <c r="G111" i="5"/>
  <c r="E112" i="5"/>
  <c r="F112" i="5"/>
  <c r="G112" i="5"/>
  <c r="E113" i="5"/>
  <c r="F113" i="5"/>
  <c r="G113" i="5"/>
  <c r="E114" i="5"/>
  <c r="F114" i="5"/>
  <c r="G114" i="5"/>
  <c r="E115" i="5"/>
  <c r="F115" i="5"/>
  <c r="G115" i="5"/>
  <c r="E116" i="5"/>
  <c r="F116" i="5"/>
  <c r="G116" i="5"/>
  <c r="E117" i="5"/>
  <c r="F117" i="5"/>
  <c r="G117" i="5"/>
  <c r="E118" i="5"/>
  <c r="F118" i="5"/>
  <c r="G118" i="5"/>
  <c r="E119" i="5"/>
  <c r="F119" i="5"/>
  <c r="G119" i="5"/>
  <c r="E120" i="5"/>
  <c r="F120" i="5"/>
  <c r="G120" i="5"/>
  <c r="E121" i="5"/>
  <c r="F121" i="5"/>
  <c r="G121" i="5"/>
  <c r="E122" i="5"/>
  <c r="F122" i="5"/>
  <c r="G122" i="5"/>
  <c r="E123" i="5"/>
  <c r="F123" i="5"/>
  <c r="G123" i="5"/>
  <c r="E124" i="5"/>
  <c r="F124" i="5"/>
  <c r="G124" i="5"/>
  <c r="D88" i="6"/>
  <c r="E88" i="6"/>
  <c r="D89" i="6"/>
  <c r="E89" i="6" s="1"/>
  <c r="D95" i="6"/>
  <c r="E95" i="6" s="1"/>
  <c r="D96" i="6"/>
  <c r="E96" i="6" s="1"/>
  <c r="D97" i="6"/>
  <c r="E97" i="6"/>
  <c r="D98" i="6"/>
  <c r="E98" i="6"/>
  <c r="D110" i="6"/>
  <c r="E110" i="6" s="1"/>
  <c r="D113" i="6"/>
  <c r="E113" i="6" s="1"/>
  <c r="D114" i="6"/>
  <c r="E114" i="6"/>
  <c r="H126" i="2"/>
  <c r="G126" i="2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F77" i="2"/>
  <c r="G77" i="2"/>
  <c r="H77" i="2"/>
  <c r="F78" i="2"/>
  <c r="G78" i="2"/>
  <c r="H78" i="2"/>
  <c r="F79" i="2"/>
  <c r="G79" i="2"/>
  <c r="H79" i="2"/>
  <c r="F80" i="2"/>
  <c r="G80" i="2"/>
  <c r="H80" i="2"/>
  <c r="F81" i="2"/>
  <c r="G81" i="2"/>
  <c r="H81" i="2"/>
  <c r="F82" i="2"/>
  <c r="G82" i="2"/>
  <c r="H82" i="2"/>
  <c r="F83" i="2"/>
  <c r="G83" i="2"/>
  <c r="H83" i="2"/>
  <c r="F84" i="2"/>
  <c r="G84" i="2"/>
  <c r="H84" i="2"/>
  <c r="F85" i="2"/>
  <c r="G85" i="2"/>
  <c r="H85" i="2"/>
  <c r="F86" i="2"/>
  <c r="G86" i="2"/>
  <c r="H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8" i="2"/>
  <c r="D95" i="9"/>
  <c r="E95" i="9"/>
  <c r="F95" i="9"/>
  <c r="G95" i="9"/>
  <c r="H95" i="9"/>
  <c r="D96" i="9"/>
  <c r="E96" i="9"/>
  <c r="F96" i="9"/>
  <c r="G96" i="9"/>
  <c r="H96" i="9"/>
  <c r="D97" i="9"/>
  <c r="E97" i="9"/>
  <c r="F97" i="9"/>
  <c r="G97" i="9"/>
  <c r="H97" i="9"/>
  <c r="D98" i="9"/>
  <c r="E98" i="9"/>
  <c r="F98" i="9"/>
  <c r="G98" i="9"/>
  <c r="H98" i="9"/>
  <c r="D99" i="9"/>
  <c r="E99" i="9"/>
  <c r="F99" i="9"/>
  <c r="G99" i="9"/>
  <c r="H99" i="9"/>
  <c r="D100" i="9"/>
  <c r="E100" i="9"/>
  <c r="F100" i="9"/>
  <c r="G100" i="9"/>
  <c r="H100" i="9"/>
  <c r="D101" i="9"/>
  <c r="E101" i="9"/>
  <c r="F101" i="9"/>
  <c r="G101" i="9"/>
  <c r="H101" i="9"/>
  <c r="D102" i="9"/>
  <c r="E102" i="9"/>
  <c r="F102" i="9"/>
  <c r="G102" i="9"/>
  <c r="H102" i="9"/>
  <c r="D103" i="9"/>
  <c r="E103" i="9"/>
  <c r="F103" i="9"/>
  <c r="G103" i="9"/>
  <c r="H103" i="9"/>
  <c r="D104" i="9"/>
  <c r="E104" i="9"/>
  <c r="F104" i="9"/>
  <c r="G104" i="9"/>
  <c r="H104" i="9"/>
  <c r="D105" i="9"/>
  <c r="E105" i="9"/>
  <c r="F105" i="9"/>
  <c r="G105" i="9"/>
  <c r="H105" i="9"/>
  <c r="D106" i="9"/>
  <c r="E106" i="9"/>
  <c r="F106" i="9"/>
  <c r="G106" i="9"/>
  <c r="H106" i="9"/>
  <c r="D107" i="9"/>
  <c r="E107" i="9"/>
  <c r="F107" i="9"/>
  <c r="G107" i="9"/>
  <c r="H107" i="9"/>
  <c r="D108" i="9"/>
  <c r="E108" i="9"/>
  <c r="F108" i="9"/>
  <c r="G108" i="9"/>
  <c r="H108" i="9"/>
  <c r="D109" i="9"/>
  <c r="E109" i="9"/>
  <c r="F109" i="9"/>
  <c r="G109" i="9"/>
  <c r="H109" i="9"/>
  <c r="D110" i="9"/>
  <c r="E110" i="9"/>
  <c r="F110" i="9"/>
  <c r="G110" i="9"/>
  <c r="H110" i="9"/>
  <c r="D111" i="9"/>
  <c r="E111" i="9"/>
  <c r="F111" i="9"/>
  <c r="G111" i="9"/>
  <c r="H111" i="9"/>
  <c r="D112" i="9"/>
  <c r="E112" i="9"/>
  <c r="F112" i="9"/>
  <c r="G112" i="9"/>
  <c r="H112" i="9"/>
  <c r="D113" i="9"/>
  <c r="E113" i="9"/>
  <c r="F113" i="9"/>
  <c r="G113" i="9"/>
  <c r="H113" i="9"/>
  <c r="D114" i="9"/>
  <c r="E114" i="9"/>
  <c r="F114" i="9"/>
  <c r="G114" i="9"/>
  <c r="H114" i="9"/>
  <c r="D115" i="9"/>
  <c r="E115" i="9"/>
  <c r="F115" i="9"/>
  <c r="G115" i="9"/>
  <c r="H115" i="9"/>
  <c r="D116" i="9"/>
  <c r="E116" i="9"/>
  <c r="F116" i="9"/>
  <c r="G116" i="9"/>
  <c r="H116" i="9"/>
  <c r="D117" i="9"/>
  <c r="E117" i="9"/>
  <c r="F117" i="9"/>
  <c r="G117" i="9"/>
  <c r="H117" i="9"/>
  <c r="D118" i="9"/>
  <c r="E118" i="9"/>
  <c r="F118" i="9"/>
  <c r="G118" i="9"/>
  <c r="H118" i="9"/>
  <c r="D119" i="9"/>
  <c r="E119" i="9"/>
  <c r="F119" i="9"/>
  <c r="G119" i="9"/>
  <c r="H119" i="9"/>
  <c r="D120" i="9"/>
  <c r="E120" i="9"/>
  <c r="F120" i="9"/>
  <c r="G120" i="9"/>
  <c r="H120" i="9"/>
  <c r="D121" i="9"/>
  <c r="E121" i="9"/>
  <c r="F121" i="9"/>
  <c r="G121" i="9"/>
  <c r="H121" i="9"/>
  <c r="D122" i="9"/>
  <c r="E122" i="9"/>
  <c r="F122" i="9"/>
  <c r="G122" i="9"/>
  <c r="H122" i="9"/>
  <c r="D123" i="9"/>
  <c r="E123" i="9"/>
  <c r="F123" i="9"/>
  <c r="G123" i="9"/>
  <c r="H123" i="9"/>
  <c r="D124" i="9"/>
  <c r="E124" i="9"/>
  <c r="F124" i="9"/>
  <c r="G124" i="9"/>
  <c r="H124" i="9"/>
  <c r="D125" i="9"/>
  <c r="E125" i="9"/>
  <c r="F125" i="9"/>
  <c r="G125" i="9"/>
  <c r="H125" i="9"/>
  <c r="D126" i="9"/>
  <c r="E126" i="9"/>
  <c r="F126" i="9"/>
  <c r="G126" i="9"/>
  <c r="H126" i="9"/>
  <c r="D127" i="9"/>
  <c r="E127" i="9"/>
  <c r="F127" i="9"/>
  <c r="G127" i="9"/>
  <c r="H127" i="9"/>
  <c r="D11" i="9"/>
  <c r="E11" i="9"/>
  <c r="F11" i="9"/>
  <c r="G11" i="9"/>
  <c r="H11" i="9"/>
  <c r="D12" i="9"/>
  <c r="E12" i="9"/>
  <c r="F12" i="9"/>
  <c r="G12" i="9"/>
  <c r="H12" i="9"/>
  <c r="D13" i="9"/>
  <c r="E13" i="9"/>
  <c r="F13" i="9"/>
  <c r="G13" i="9"/>
  <c r="H13" i="9"/>
  <c r="D14" i="9"/>
  <c r="E14" i="9"/>
  <c r="F14" i="9"/>
  <c r="G14" i="9"/>
  <c r="H14" i="9"/>
  <c r="D15" i="9"/>
  <c r="E15" i="9"/>
  <c r="F15" i="9"/>
  <c r="G15" i="9"/>
  <c r="H15" i="9"/>
  <c r="D16" i="9"/>
  <c r="E16" i="9"/>
  <c r="F16" i="9"/>
  <c r="G16" i="9"/>
  <c r="H16" i="9"/>
  <c r="D17" i="9"/>
  <c r="E17" i="9"/>
  <c r="F17" i="9"/>
  <c r="G17" i="9"/>
  <c r="H17" i="9"/>
  <c r="D18" i="9"/>
  <c r="E18" i="9"/>
  <c r="F18" i="9"/>
  <c r="G18" i="9"/>
  <c r="H18" i="9"/>
  <c r="D19" i="9"/>
  <c r="E19" i="9"/>
  <c r="F19" i="9"/>
  <c r="G19" i="9"/>
  <c r="H19" i="9"/>
  <c r="D20" i="9"/>
  <c r="E20" i="9"/>
  <c r="F20" i="9"/>
  <c r="G20" i="9"/>
  <c r="H20" i="9"/>
  <c r="D21" i="9"/>
  <c r="E21" i="9"/>
  <c r="F21" i="9"/>
  <c r="G21" i="9"/>
  <c r="H21" i="9"/>
  <c r="D22" i="9"/>
  <c r="E22" i="9"/>
  <c r="F22" i="9"/>
  <c r="G22" i="9"/>
  <c r="H22" i="9"/>
  <c r="D23" i="9"/>
  <c r="E23" i="9"/>
  <c r="F23" i="9"/>
  <c r="G23" i="9"/>
  <c r="H23" i="9"/>
  <c r="D24" i="9"/>
  <c r="E24" i="9"/>
  <c r="F24" i="9"/>
  <c r="G24" i="9"/>
  <c r="H24" i="9"/>
  <c r="D25" i="9"/>
  <c r="E25" i="9"/>
  <c r="F25" i="9"/>
  <c r="G25" i="9"/>
  <c r="H25" i="9"/>
  <c r="D26" i="9"/>
  <c r="E26" i="9"/>
  <c r="F26" i="9"/>
  <c r="G26" i="9"/>
  <c r="H26" i="9"/>
  <c r="D27" i="9"/>
  <c r="E27" i="9"/>
  <c r="F27" i="9"/>
  <c r="G27" i="9"/>
  <c r="H27" i="9"/>
  <c r="D28" i="9"/>
  <c r="E28" i="9"/>
  <c r="F28" i="9"/>
  <c r="G28" i="9"/>
  <c r="H28" i="9"/>
  <c r="D29" i="9"/>
  <c r="E29" i="9"/>
  <c r="F29" i="9"/>
  <c r="G29" i="9"/>
  <c r="H29" i="9"/>
  <c r="D30" i="9"/>
  <c r="E30" i="9"/>
  <c r="F30" i="9"/>
  <c r="G30" i="9"/>
  <c r="H30" i="9"/>
  <c r="D31" i="9"/>
  <c r="E31" i="9"/>
  <c r="F31" i="9"/>
  <c r="G31" i="9"/>
  <c r="H31" i="9"/>
  <c r="D32" i="9"/>
  <c r="E32" i="9"/>
  <c r="F32" i="9"/>
  <c r="G32" i="9"/>
  <c r="H32" i="9"/>
  <c r="D33" i="9"/>
  <c r="E33" i="9"/>
  <c r="F33" i="9"/>
  <c r="G33" i="9"/>
  <c r="H33" i="9"/>
  <c r="D34" i="9"/>
  <c r="E34" i="9"/>
  <c r="F34" i="9"/>
  <c r="G34" i="9"/>
  <c r="H34" i="9"/>
  <c r="D35" i="9"/>
  <c r="E35" i="9"/>
  <c r="F35" i="9"/>
  <c r="G35" i="9"/>
  <c r="H35" i="9"/>
  <c r="D36" i="9"/>
  <c r="E36" i="9"/>
  <c r="F36" i="9"/>
  <c r="G36" i="9"/>
  <c r="H36" i="9"/>
  <c r="D37" i="9"/>
  <c r="E37" i="9"/>
  <c r="F37" i="9"/>
  <c r="G37" i="9"/>
  <c r="H37" i="9"/>
  <c r="D38" i="9"/>
  <c r="E38" i="9"/>
  <c r="F38" i="9"/>
  <c r="G38" i="9"/>
  <c r="H38" i="9"/>
  <c r="D39" i="9"/>
  <c r="E39" i="9"/>
  <c r="F39" i="9"/>
  <c r="G39" i="9"/>
  <c r="H39" i="9"/>
  <c r="D40" i="9"/>
  <c r="E40" i="9"/>
  <c r="F40" i="9"/>
  <c r="G40" i="9"/>
  <c r="H40" i="9"/>
  <c r="D41" i="9"/>
  <c r="E41" i="9"/>
  <c r="F41" i="9"/>
  <c r="G41" i="9"/>
  <c r="H41" i="9"/>
  <c r="D42" i="9"/>
  <c r="E42" i="9"/>
  <c r="F42" i="9"/>
  <c r="G42" i="9"/>
  <c r="H42" i="9"/>
  <c r="D43" i="9"/>
  <c r="E43" i="9"/>
  <c r="F43" i="9"/>
  <c r="G43" i="9"/>
  <c r="H43" i="9"/>
  <c r="D44" i="9"/>
  <c r="E44" i="9"/>
  <c r="F44" i="9"/>
  <c r="G44" i="9"/>
  <c r="H44" i="9"/>
  <c r="D45" i="9"/>
  <c r="E45" i="9"/>
  <c r="F45" i="9"/>
  <c r="G45" i="9"/>
  <c r="H45" i="9"/>
  <c r="D46" i="9"/>
  <c r="E46" i="9"/>
  <c r="F46" i="9"/>
  <c r="G46" i="9"/>
  <c r="H46" i="9"/>
  <c r="D47" i="9"/>
  <c r="E47" i="9"/>
  <c r="F47" i="9"/>
  <c r="G47" i="9"/>
  <c r="H47" i="9"/>
  <c r="D48" i="9"/>
  <c r="E48" i="9"/>
  <c r="F48" i="9"/>
  <c r="G48" i="9"/>
  <c r="H48" i="9"/>
  <c r="D49" i="9"/>
  <c r="E49" i="9"/>
  <c r="F49" i="9"/>
  <c r="G49" i="9"/>
  <c r="H49" i="9"/>
  <c r="D50" i="9"/>
  <c r="E50" i="9"/>
  <c r="F50" i="9"/>
  <c r="G50" i="9"/>
  <c r="H50" i="9"/>
  <c r="D51" i="9"/>
  <c r="E51" i="9"/>
  <c r="F51" i="9"/>
  <c r="G51" i="9"/>
  <c r="H51" i="9"/>
  <c r="D52" i="9"/>
  <c r="E52" i="9"/>
  <c r="F52" i="9"/>
  <c r="G52" i="9"/>
  <c r="H52" i="9"/>
  <c r="D53" i="9"/>
  <c r="E53" i="9"/>
  <c r="F53" i="9"/>
  <c r="G53" i="9"/>
  <c r="H53" i="9"/>
  <c r="D54" i="9"/>
  <c r="E54" i="9"/>
  <c r="F54" i="9"/>
  <c r="G54" i="9"/>
  <c r="H54" i="9"/>
  <c r="D55" i="9"/>
  <c r="E55" i="9"/>
  <c r="F55" i="9"/>
  <c r="G55" i="9"/>
  <c r="H55" i="9"/>
  <c r="D56" i="9"/>
  <c r="E56" i="9"/>
  <c r="F56" i="9"/>
  <c r="G56" i="9"/>
  <c r="H56" i="9"/>
  <c r="D57" i="9"/>
  <c r="E57" i="9"/>
  <c r="F57" i="9"/>
  <c r="G57" i="9"/>
  <c r="H57" i="9"/>
  <c r="D58" i="9"/>
  <c r="E58" i="9"/>
  <c r="F58" i="9"/>
  <c r="G58" i="9"/>
  <c r="H58" i="9"/>
  <c r="D59" i="9"/>
  <c r="E59" i="9"/>
  <c r="F59" i="9"/>
  <c r="G59" i="9"/>
  <c r="H59" i="9"/>
  <c r="D60" i="9"/>
  <c r="E60" i="9"/>
  <c r="F60" i="9"/>
  <c r="G60" i="9"/>
  <c r="H60" i="9"/>
  <c r="D61" i="9"/>
  <c r="E61" i="9"/>
  <c r="F61" i="9"/>
  <c r="G61" i="9"/>
  <c r="H61" i="9"/>
  <c r="D62" i="9"/>
  <c r="E62" i="9"/>
  <c r="F62" i="9"/>
  <c r="G62" i="9"/>
  <c r="H62" i="9"/>
  <c r="D63" i="9"/>
  <c r="E63" i="9"/>
  <c r="F63" i="9"/>
  <c r="G63" i="9"/>
  <c r="H63" i="9"/>
  <c r="D64" i="9"/>
  <c r="E64" i="9"/>
  <c r="F64" i="9"/>
  <c r="G64" i="9"/>
  <c r="H64" i="9"/>
  <c r="D65" i="9"/>
  <c r="E65" i="9"/>
  <c r="F65" i="9"/>
  <c r="G65" i="9"/>
  <c r="H65" i="9"/>
  <c r="D66" i="9"/>
  <c r="E66" i="9"/>
  <c r="F66" i="9"/>
  <c r="G66" i="9"/>
  <c r="H66" i="9"/>
  <c r="D67" i="9"/>
  <c r="E67" i="9"/>
  <c r="F67" i="9"/>
  <c r="G67" i="9"/>
  <c r="H67" i="9"/>
  <c r="D68" i="9"/>
  <c r="E68" i="9"/>
  <c r="F68" i="9"/>
  <c r="G68" i="9"/>
  <c r="H68" i="9"/>
  <c r="D69" i="9"/>
  <c r="E69" i="9"/>
  <c r="F69" i="9"/>
  <c r="G69" i="9"/>
  <c r="H69" i="9"/>
  <c r="D70" i="9"/>
  <c r="E70" i="9"/>
  <c r="F70" i="9"/>
  <c r="G70" i="9"/>
  <c r="H70" i="9"/>
  <c r="D71" i="9"/>
  <c r="E71" i="9"/>
  <c r="F71" i="9"/>
  <c r="G71" i="9"/>
  <c r="H71" i="9"/>
  <c r="D72" i="9"/>
  <c r="E72" i="9"/>
  <c r="F72" i="9"/>
  <c r="G72" i="9"/>
  <c r="H72" i="9"/>
  <c r="D73" i="9"/>
  <c r="E73" i="9"/>
  <c r="F73" i="9"/>
  <c r="G73" i="9"/>
  <c r="H73" i="9"/>
  <c r="D74" i="9"/>
  <c r="E74" i="9"/>
  <c r="F74" i="9"/>
  <c r="G74" i="9"/>
  <c r="H74" i="9"/>
  <c r="D75" i="9"/>
  <c r="E75" i="9"/>
  <c r="F75" i="9"/>
  <c r="G75" i="9"/>
  <c r="H75" i="9"/>
  <c r="D76" i="9"/>
  <c r="E76" i="9"/>
  <c r="F76" i="9"/>
  <c r="G76" i="9"/>
  <c r="H76" i="9"/>
  <c r="D77" i="9"/>
  <c r="E77" i="9"/>
  <c r="F77" i="9"/>
  <c r="G77" i="9"/>
  <c r="H77" i="9"/>
  <c r="D78" i="9"/>
  <c r="E78" i="9"/>
  <c r="F78" i="9"/>
  <c r="G78" i="9"/>
  <c r="H78" i="9"/>
  <c r="D79" i="9"/>
  <c r="E79" i="9"/>
  <c r="F79" i="9"/>
  <c r="G79" i="9"/>
  <c r="H79" i="9"/>
  <c r="D80" i="9"/>
  <c r="E80" i="9"/>
  <c r="F80" i="9"/>
  <c r="G80" i="9"/>
  <c r="H80" i="9"/>
  <c r="D81" i="9"/>
  <c r="E81" i="9"/>
  <c r="F81" i="9"/>
  <c r="G81" i="9"/>
  <c r="H81" i="9"/>
  <c r="D82" i="9"/>
  <c r="E82" i="9"/>
  <c r="F82" i="9"/>
  <c r="G82" i="9"/>
  <c r="H82" i="9"/>
  <c r="D83" i="9"/>
  <c r="E83" i="9"/>
  <c r="F83" i="9"/>
  <c r="G83" i="9"/>
  <c r="H83" i="9"/>
  <c r="D84" i="9"/>
  <c r="E84" i="9"/>
  <c r="F84" i="9"/>
  <c r="G84" i="9"/>
  <c r="H84" i="9"/>
  <c r="D85" i="9"/>
  <c r="E85" i="9"/>
  <c r="F85" i="9"/>
  <c r="G85" i="9"/>
  <c r="H85" i="9"/>
  <c r="D86" i="9"/>
  <c r="E86" i="9"/>
  <c r="F86" i="9"/>
  <c r="G86" i="9"/>
  <c r="H86" i="9"/>
  <c r="D87" i="9"/>
  <c r="E87" i="9"/>
  <c r="F87" i="9"/>
  <c r="G87" i="9"/>
  <c r="H87" i="9"/>
  <c r="D88" i="9"/>
  <c r="E88" i="9"/>
  <c r="F88" i="9"/>
  <c r="G88" i="9"/>
  <c r="H88" i="9"/>
  <c r="D89" i="9"/>
  <c r="E89" i="9"/>
  <c r="F89" i="9"/>
  <c r="G89" i="9"/>
  <c r="H89" i="9"/>
  <c r="D90" i="9"/>
  <c r="E90" i="9"/>
  <c r="F90" i="9"/>
  <c r="G90" i="9"/>
  <c r="H90" i="9"/>
  <c r="D91" i="9"/>
  <c r="E91" i="9"/>
  <c r="F91" i="9"/>
  <c r="G91" i="9"/>
  <c r="H91" i="9"/>
  <c r="D92" i="9"/>
  <c r="E92" i="9"/>
  <c r="F92" i="9"/>
  <c r="G92" i="9"/>
  <c r="H92" i="9"/>
  <c r="D93" i="9"/>
  <c r="E93" i="9"/>
  <c r="F93" i="9"/>
  <c r="G93" i="9"/>
  <c r="H93" i="9"/>
  <c r="D94" i="9"/>
  <c r="E94" i="9"/>
  <c r="F94" i="9"/>
  <c r="G94" i="9"/>
  <c r="H94" i="9"/>
  <c r="O91" i="7"/>
  <c r="P91" i="7"/>
  <c r="Q91" i="7"/>
  <c r="R91" i="7"/>
  <c r="D87" i="8" s="1"/>
  <c r="E87" i="8" s="1"/>
  <c r="K91" i="7"/>
  <c r="L91" i="7"/>
  <c r="M91" i="7"/>
  <c r="G91" i="7"/>
  <c r="H91" i="7"/>
  <c r="I91" i="7"/>
  <c r="R91" i="5"/>
  <c r="D87" i="6" s="1"/>
  <c r="E87" i="6" s="1"/>
  <c r="M91" i="5"/>
  <c r="N91" i="5"/>
  <c r="O91" i="5"/>
  <c r="I91" i="5"/>
  <c r="J91" i="5"/>
  <c r="K91" i="5"/>
  <c r="E91" i="5"/>
  <c r="F91" i="5"/>
  <c r="G91" i="5"/>
  <c r="N102" i="9" l="1"/>
  <c r="O102" i="9" s="1"/>
  <c r="N97" i="9"/>
  <c r="O97" i="9" s="1"/>
  <c r="N116" i="9"/>
  <c r="O116" i="9" s="1"/>
  <c r="N114" i="9"/>
  <c r="O114" i="9" s="1"/>
  <c r="N125" i="9"/>
  <c r="O125" i="9" s="1"/>
  <c r="N105" i="9"/>
  <c r="O105" i="9" s="1"/>
  <c r="N115" i="9"/>
  <c r="O115" i="9" s="1"/>
  <c r="N121" i="9"/>
  <c r="O121" i="9" s="1"/>
  <c r="N101" i="9"/>
  <c r="O101" i="9" s="1"/>
  <c r="N117" i="9"/>
  <c r="O117" i="9" s="1"/>
  <c r="N113" i="9"/>
  <c r="O113" i="9" s="1"/>
  <c r="N99" i="9"/>
  <c r="O99" i="9" s="1"/>
  <c r="N100" i="9"/>
  <c r="O100" i="9" s="1"/>
  <c r="N37" i="9"/>
  <c r="O37" i="9" s="1"/>
  <c r="N41" i="9"/>
  <c r="O41" i="9" s="1"/>
  <c r="N110" i="9"/>
  <c r="O110" i="9" s="1"/>
  <c r="N107" i="9"/>
  <c r="O107" i="9" s="1"/>
  <c r="N11" i="9"/>
  <c r="O11" i="9" s="1"/>
  <c r="N38" i="9"/>
  <c r="O38" i="9" s="1"/>
  <c r="N43" i="9"/>
  <c r="O43" i="9" s="1"/>
  <c r="N27" i="9"/>
  <c r="O27" i="9" s="1"/>
  <c r="N123" i="9"/>
  <c r="O123" i="9" s="1"/>
  <c r="N109" i="9"/>
  <c r="O109" i="9" s="1"/>
  <c r="N22" i="9"/>
  <c r="O22" i="9" s="1"/>
  <c r="N25" i="9"/>
  <c r="O25" i="9" s="1"/>
  <c r="N21" i="9"/>
  <c r="O21" i="9" s="1"/>
  <c r="N87" i="9"/>
  <c r="O87" i="9" s="1"/>
  <c r="N71" i="9"/>
  <c r="O71" i="9" s="1"/>
  <c r="N118" i="9"/>
  <c r="O118" i="9" s="1"/>
  <c r="N44" i="9"/>
  <c r="O44" i="9" s="1"/>
  <c r="N28" i="9"/>
  <c r="O28" i="9" s="1"/>
  <c r="N112" i="9"/>
  <c r="O112" i="9" s="1"/>
  <c r="N40" i="9"/>
  <c r="O40" i="9" s="1"/>
  <c r="N24" i="9"/>
  <c r="O24" i="9" s="1"/>
  <c r="N127" i="9"/>
  <c r="O127" i="9" s="1"/>
  <c r="N119" i="9"/>
  <c r="O119" i="9" s="1"/>
  <c r="N111" i="9"/>
  <c r="O111" i="9" s="1"/>
  <c r="N103" i="9"/>
  <c r="O103" i="9" s="1"/>
  <c r="N95" i="9"/>
  <c r="O95" i="9" s="1"/>
  <c r="N126" i="9"/>
  <c r="O126" i="9" s="1"/>
  <c r="N124" i="9"/>
  <c r="O124" i="9" s="1"/>
  <c r="N122" i="9"/>
  <c r="O122" i="9" s="1"/>
  <c r="N106" i="9"/>
  <c r="O106" i="9" s="1"/>
  <c r="N104" i="9"/>
  <c r="O104" i="9" s="1"/>
  <c r="N98" i="9"/>
  <c r="O98" i="9" s="1"/>
  <c r="N120" i="9"/>
  <c r="O120" i="9" s="1"/>
  <c r="N96" i="9"/>
  <c r="O96" i="9" s="1"/>
  <c r="N108" i="9"/>
  <c r="O108" i="9" s="1"/>
  <c r="N48" i="9"/>
  <c r="O48" i="9" s="1"/>
  <c r="N32" i="9"/>
  <c r="O32" i="9" s="1"/>
  <c r="N16" i="9"/>
  <c r="O16" i="9" s="1"/>
  <c r="N64" i="9"/>
  <c r="O64" i="9" s="1"/>
  <c r="N56" i="9"/>
  <c r="O56" i="9" s="1"/>
  <c r="N52" i="9"/>
  <c r="O52" i="9" s="1"/>
  <c r="N47" i="9"/>
  <c r="O47" i="9" s="1"/>
  <c r="N42" i="9"/>
  <c r="O42" i="9" s="1"/>
  <c r="N31" i="9"/>
  <c r="O31" i="9" s="1"/>
  <c r="N26" i="9"/>
  <c r="O26" i="9" s="1"/>
  <c r="N15" i="9"/>
  <c r="O15" i="9" s="1"/>
  <c r="N80" i="9"/>
  <c r="O80" i="9" s="1"/>
  <c r="N75" i="9"/>
  <c r="O75" i="9" s="1"/>
  <c r="N59" i="9"/>
  <c r="O59" i="9" s="1"/>
  <c r="N55" i="9"/>
  <c r="O55" i="9" s="1"/>
  <c r="N51" i="9"/>
  <c r="O51" i="9" s="1"/>
  <c r="N36" i="9"/>
  <c r="O36" i="9" s="1"/>
  <c r="N20" i="9"/>
  <c r="O20" i="9" s="1"/>
  <c r="N92" i="9"/>
  <c r="O92" i="9" s="1"/>
  <c r="N84" i="9"/>
  <c r="O84" i="9" s="1"/>
  <c r="N67" i="9"/>
  <c r="O67" i="9" s="1"/>
  <c r="N63" i="9"/>
  <c r="O63" i="9" s="1"/>
  <c r="N35" i="9"/>
  <c r="O35" i="9" s="1"/>
  <c r="N30" i="9"/>
  <c r="O30" i="9" s="1"/>
  <c r="N19" i="9"/>
  <c r="O19" i="9" s="1"/>
  <c r="N14" i="9"/>
  <c r="O14" i="9" s="1"/>
  <c r="N72" i="9"/>
  <c r="O72" i="9" s="1"/>
  <c r="N68" i="9"/>
  <c r="O68" i="9" s="1"/>
  <c r="N60" i="9"/>
  <c r="O60" i="9" s="1"/>
  <c r="N91" i="9"/>
  <c r="O91" i="9" s="1"/>
  <c r="N83" i="9"/>
  <c r="O83" i="9" s="1"/>
  <c r="N79" i="9"/>
  <c r="O79" i="9" s="1"/>
  <c r="N45" i="9"/>
  <c r="O45" i="9" s="1"/>
  <c r="N29" i="9"/>
  <c r="O29" i="9" s="1"/>
  <c r="N13" i="9"/>
  <c r="O13" i="9" s="1"/>
  <c r="N88" i="9"/>
  <c r="O88" i="9" s="1"/>
  <c r="N46" i="9"/>
  <c r="O46" i="9" s="1"/>
  <c r="N94" i="9"/>
  <c r="O94" i="9" s="1"/>
  <c r="N90" i="9"/>
  <c r="O90" i="9" s="1"/>
  <c r="N86" i="9"/>
  <c r="O86" i="9" s="1"/>
  <c r="N82" i="9"/>
  <c r="O82" i="9" s="1"/>
  <c r="N78" i="9"/>
  <c r="O78" i="9" s="1"/>
  <c r="N74" i="9"/>
  <c r="O74" i="9" s="1"/>
  <c r="N70" i="9"/>
  <c r="O70" i="9" s="1"/>
  <c r="N66" i="9"/>
  <c r="O66" i="9" s="1"/>
  <c r="N62" i="9"/>
  <c r="O62" i="9" s="1"/>
  <c r="N58" i="9"/>
  <c r="O58" i="9" s="1"/>
  <c r="N54" i="9"/>
  <c r="O54" i="9" s="1"/>
  <c r="N50" i="9"/>
  <c r="O50" i="9" s="1"/>
  <c r="N39" i="9"/>
  <c r="O39" i="9" s="1"/>
  <c r="N34" i="9"/>
  <c r="O34" i="9" s="1"/>
  <c r="N23" i="9"/>
  <c r="O23" i="9" s="1"/>
  <c r="N18" i="9"/>
  <c r="O18" i="9" s="1"/>
  <c r="N76" i="9"/>
  <c r="O76" i="9" s="1"/>
  <c r="N93" i="9"/>
  <c r="O93" i="9" s="1"/>
  <c r="N89" i="9"/>
  <c r="O89" i="9" s="1"/>
  <c r="N85" i="9"/>
  <c r="O85" i="9" s="1"/>
  <c r="N81" i="9"/>
  <c r="O81" i="9" s="1"/>
  <c r="N77" i="9"/>
  <c r="O77" i="9" s="1"/>
  <c r="N73" i="9"/>
  <c r="O73" i="9" s="1"/>
  <c r="N69" i="9"/>
  <c r="O69" i="9" s="1"/>
  <c r="N65" i="9"/>
  <c r="O65" i="9" s="1"/>
  <c r="N61" i="9"/>
  <c r="O61" i="9" s="1"/>
  <c r="N57" i="9"/>
  <c r="O57" i="9" s="1"/>
  <c r="N53" i="9"/>
  <c r="O53" i="9" s="1"/>
  <c r="N49" i="9"/>
  <c r="O49" i="9" s="1"/>
  <c r="N33" i="9"/>
  <c r="O33" i="9" s="1"/>
  <c r="N17" i="9"/>
  <c r="O17" i="9" s="1"/>
  <c r="N12" i="9"/>
  <c r="O12" i="9" s="1"/>
  <c r="A4" i="11"/>
  <c r="A3" i="11"/>
  <c r="A4" i="10"/>
  <c r="A3" i="10"/>
  <c r="A4" i="9"/>
  <c r="A3" i="9"/>
  <c r="A3" i="7"/>
  <c r="A4" i="4"/>
  <c r="A3" i="4"/>
  <c r="A3" i="5"/>
  <c r="A6" i="4"/>
  <c r="A4" i="3"/>
  <c r="A3" i="3"/>
  <c r="A4" i="2"/>
  <c r="A3" i="2"/>
  <c r="P11" i="1" l="1"/>
  <c r="P12" i="1" s="1"/>
  <c r="O8" i="7"/>
  <c r="P8" i="7"/>
  <c r="Q8" i="7"/>
  <c r="O9" i="7"/>
  <c r="P9" i="7"/>
  <c r="Q9" i="7"/>
  <c r="O10" i="7"/>
  <c r="P10" i="7"/>
  <c r="Q10" i="7"/>
  <c r="O11" i="7"/>
  <c r="P11" i="7"/>
  <c r="Q11" i="7"/>
  <c r="O12" i="7"/>
  <c r="P12" i="7"/>
  <c r="Q12" i="7"/>
  <c r="O13" i="7"/>
  <c r="P13" i="7"/>
  <c r="Q13" i="7"/>
  <c r="O14" i="7"/>
  <c r="P14" i="7"/>
  <c r="Q14" i="7"/>
  <c r="O15" i="7"/>
  <c r="P15" i="7"/>
  <c r="Q15" i="7"/>
  <c r="O16" i="7"/>
  <c r="P16" i="7"/>
  <c r="Q16" i="7"/>
  <c r="O17" i="7"/>
  <c r="P17" i="7"/>
  <c r="Q17" i="7"/>
  <c r="O18" i="7"/>
  <c r="P18" i="7"/>
  <c r="Q18" i="7"/>
  <c r="O19" i="7"/>
  <c r="P19" i="7"/>
  <c r="Q19" i="7"/>
  <c r="O20" i="7"/>
  <c r="P20" i="7"/>
  <c r="Q20" i="7"/>
  <c r="O21" i="7"/>
  <c r="P21" i="7"/>
  <c r="Q21" i="7"/>
  <c r="O22" i="7"/>
  <c r="P22" i="7"/>
  <c r="Q22" i="7"/>
  <c r="O23" i="7"/>
  <c r="P23" i="7"/>
  <c r="Q23" i="7"/>
  <c r="O24" i="7"/>
  <c r="P24" i="7"/>
  <c r="Q24" i="7"/>
  <c r="O25" i="7"/>
  <c r="P25" i="7"/>
  <c r="Q25" i="7"/>
  <c r="O26" i="7"/>
  <c r="P26" i="7"/>
  <c r="Q26" i="7"/>
  <c r="O27" i="7"/>
  <c r="P27" i="7"/>
  <c r="Q27" i="7"/>
  <c r="O28" i="7"/>
  <c r="P28" i="7"/>
  <c r="Q28" i="7"/>
  <c r="O29" i="7"/>
  <c r="P29" i="7"/>
  <c r="Q29" i="7"/>
  <c r="O30" i="7"/>
  <c r="P30" i="7"/>
  <c r="Q30" i="7"/>
  <c r="O31" i="7"/>
  <c r="P31" i="7"/>
  <c r="Q31" i="7"/>
  <c r="O32" i="7"/>
  <c r="P32" i="7"/>
  <c r="Q32" i="7"/>
  <c r="O33" i="7"/>
  <c r="P33" i="7"/>
  <c r="Q33" i="7"/>
  <c r="O34" i="7"/>
  <c r="P34" i="7"/>
  <c r="Q34" i="7"/>
  <c r="O35" i="7"/>
  <c r="P35" i="7"/>
  <c r="Q35" i="7"/>
  <c r="O36" i="7"/>
  <c r="P36" i="7"/>
  <c r="Q36" i="7"/>
  <c r="O37" i="7"/>
  <c r="P37" i="7"/>
  <c r="Q37" i="7"/>
  <c r="O38" i="7"/>
  <c r="P38" i="7"/>
  <c r="Q38" i="7"/>
  <c r="O39" i="7"/>
  <c r="P39" i="7"/>
  <c r="Q39" i="7"/>
  <c r="O40" i="7"/>
  <c r="P40" i="7"/>
  <c r="Q40" i="7"/>
  <c r="O41" i="7"/>
  <c r="P41" i="7"/>
  <c r="Q41" i="7"/>
  <c r="O42" i="7"/>
  <c r="P42" i="7"/>
  <c r="Q42" i="7"/>
  <c r="O43" i="7"/>
  <c r="P43" i="7"/>
  <c r="Q43" i="7"/>
  <c r="O44" i="7"/>
  <c r="P44" i="7"/>
  <c r="Q44" i="7"/>
  <c r="O45" i="7"/>
  <c r="P45" i="7"/>
  <c r="Q45" i="7"/>
  <c r="O46" i="7"/>
  <c r="P46" i="7"/>
  <c r="Q46" i="7"/>
  <c r="O47" i="7"/>
  <c r="P47" i="7"/>
  <c r="Q47" i="7"/>
  <c r="O48" i="7"/>
  <c r="P48" i="7"/>
  <c r="Q48" i="7"/>
  <c r="O49" i="7"/>
  <c r="P49" i="7"/>
  <c r="Q49" i="7"/>
  <c r="O50" i="7"/>
  <c r="P50" i="7"/>
  <c r="Q50" i="7"/>
  <c r="O51" i="7"/>
  <c r="P51" i="7"/>
  <c r="Q51" i="7"/>
  <c r="O52" i="7"/>
  <c r="P52" i="7"/>
  <c r="Q52" i="7"/>
  <c r="O53" i="7"/>
  <c r="P53" i="7"/>
  <c r="Q53" i="7"/>
  <c r="O54" i="7"/>
  <c r="P54" i="7"/>
  <c r="Q54" i="7"/>
  <c r="O55" i="7"/>
  <c r="P55" i="7"/>
  <c r="Q55" i="7"/>
  <c r="O56" i="7"/>
  <c r="P56" i="7"/>
  <c r="Q56" i="7"/>
  <c r="O57" i="7"/>
  <c r="P57" i="7"/>
  <c r="Q57" i="7"/>
  <c r="O58" i="7"/>
  <c r="P58" i="7"/>
  <c r="Q58" i="7"/>
  <c r="O59" i="7"/>
  <c r="P59" i="7"/>
  <c r="Q59" i="7"/>
  <c r="O60" i="7"/>
  <c r="P60" i="7"/>
  <c r="Q60" i="7"/>
  <c r="O61" i="7"/>
  <c r="P61" i="7"/>
  <c r="Q61" i="7"/>
  <c r="O62" i="7"/>
  <c r="P62" i="7"/>
  <c r="Q62" i="7"/>
  <c r="O63" i="7"/>
  <c r="P63" i="7"/>
  <c r="Q63" i="7"/>
  <c r="O64" i="7"/>
  <c r="P64" i="7"/>
  <c r="Q64" i="7"/>
  <c r="O65" i="7"/>
  <c r="P65" i="7"/>
  <c r="Q65" i="7"/>
  <c r="O66" i="7"/>
  <c r="P66" i="7"/>
  <c r="Q66" i="7"/>
  <c r="O67" i="7"/>
  <c r="P67" i="7"/>
  <c r="Q67" i="7"/>
  <c r="O68" i="7"/>
  <c r="P68" i="7"/>
  <c r="Q68" i="7"/>
  <c r="O69" i="7"/>
  <c r="P69" i="7"/>
  <c r="Q69" i="7"/>
  <c r="O70" i="7"/>
  <c r="P70" i="7"/>
  <c r="Q70" i="7"/>
  <c r="O71" i="7"/>
  <c r="P71" i="7"/>
  <c r="Q71" i="7"/>
  <c r="O72" i="7"/>
  <c r="P72" i="7"/>
  <c r="Q72" i="7"/>
  <c r="O73" i="7"/>
  <c r="P73" i="7"/>
  <c r="Q73" i="7"/>
  <c r="O74" i="7"/>
  <c r="P74" i="7"/>
  <c r="Q74" i="7"/>
  <c r="O75" i="7"/>
  <c r="P75" i="7"/>
  <c r="Q75" i="7"/>
  <c r="O76" i="7"/>
  <c r="P76" i="7"/>
  <c r="Q76" i="7"/>
  <c r="O77" i="7"/>
  <c r="P77" i="7"/>
  <c r="Q77" i="7"/>
  <c r="O78" i="7"/>
  <c r="P78" i="7"/>
  <c r="Q78" i="7"/>
  <c r="O79" i="7"/>
  <c r="P79" i="7"/>
  <c r="Q79" i="7"/>
  <c r="O80" i="7"/>
  <c r="P80" i="7"/>
  <c r="Q80" i="7"/>
  <c r="O81" i="7"/>
  <c r="P81" i="7"/>
  <c r="Q81" i="7"/>
  <c r="O82" i="7"/>
  <c r="P82" i="7"/>
  <c r="Q82" i="7"/>
  <c r="O83" i="7"/>
  <c r="P83" i="7"/>
  <c r="Q83" i="7"/>
  <c r="O84" i="7"/>
  <c r="P84" i="7"/>
  <c r="Q84" i="7"/>
  <c r="O85" i="7"/>
  <c r="P85" i="7"/>
  <c r="Q85" i="7"/>
  <c r="O86" i="7"/>
  <c r="P86" i="7"/>
  <c r="Q86" i="7"/>
  <c r="O87" i="7"/>
  <c r="P87" i="7"/>
  <c r="Q87" i="7"/>
  <c r="O88" i="7"/>
  <c r="P88" i="7"/>
  <c r="Q88" i="7"/>
  <c r="O89" i="7"/>
  <c r="P89" i="7"/>
  <c r="Q89" i="7"/>
  <c r="O90" i="7"/>
  <c r="P90" i="7"/>
  <c r="Q90" i="7"/>
  <c r="Q7" i="7"/>
  <c r="P7" i="7"/>
  <c r="O7" i="7"/>
  <c r="K8" i="7"/>
  <c r="L8" i="7"/>
  <c r="M8" i="7"/>
  <c r="K9" i="7"/>
  <c r="L9" i="7"/>
  <c r="M9" i="7"/>
  <c r="K10" i="7"/>
  <c r="L10" i="7"/>
  <c r="M10" i="7"/>
  <c r="K11" i="7"/>
  <c r="L11" i="7"/>
  <c r="M11" i="7"/>
  <c r="K12" i="7"/>
  <c r="L12" i="7"/>
  <c r="M12" i="7"/>
  <c r="K13" i="7"/>
  <c r="L13" i="7"/>
  <c r="M13" i="7"/>
  <c r="K14" i="7"/>
  <c r="L14" i="7"/>
  <c r="M14" i="7"/>
  <c r="K15" i="7"/>
  <c r="L15" i="7"/>
  <c r="M15" i="7"/>
  <c r="K16" i="7"/>
  <c r="L16" i="7"/>
  <c r="M16" i="7"/>
  <c r="K17" i="7"/>
  <c r="L17" i="7"/>
  <c r="M17" i="7"/>
  <c r="K18" i="7"/>
  <c r="L18" i="7"/>
  <c r="M18" i="7"/>
  <c r="K19" i="7"/>
  <c r="L19" i="7"/>
  <c r="M19" i="7"/>
  <c r="K20" i="7"/>
  <c r="L20" i="7"/>
  <c r="M20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K29" i="7"/>
  <c r="L29" i="7"/>
  <c r="M29" i="7"/>
  <c r="K30" i="7"/>
  <c r="L30" i="7"/>
  <c r="M30" i="7"/>
  <c r="K31" i="7"/>
  <c r="L31" i="7"/>
  <c r="M31" i="7"/>
  <c r="K32" i="7"/>
  <c r="L32" i="7"/>
  <c r="M32" i="7"/>
  <c r="K33" i="7"/>
  <c r="L33" i="7"/>
  <c r="M33" i="7"/>
  <c r="K34" i="7"/>
  <c r="L34" i="7"/>
  <c r="M34" i="7"/>
  <c r="K35" i="7"/>
  <c r="L35" i="7"/>
  <c r="M35" i="7"/>
  <c r="K36" i="7"/>
  <c r="L36" i="7"/>
  <c r="M36" i="7"/>
  <c r="K37" i="7"/>
  <c r="L37" i="7"/>
  <c r="M37" i="7"/>
  <c r="K38" i="7"/>
  <c r="L38" i="7"/>
  <c r="M38" i="7"/>
  <c r="K39" i="7"/>
  <c r="L39" i="7"/>
  <c r="M39" i="7"/>
  <c r="K40" i="7"/>
  <c r="L40" i="7"/>
  <c r="M40" i="7"/>
  <c r="K41" i="7"/>
  <c r="L41" i="7"/>
  <c r="M41" i="7"/>
  <c r="K42" i="7"/>
  <c r="L42" i="7"/>
  <c r="M42" i="7"/>
  <c r="K43" i="7"/>
  <c r="L43" i="7"/>
  <c r="M43" i="7"/>
  <c r="K44" i="7"/>
  <c r="L44" i="7"/>
  <c r="M44" i="7"/>
  <c r="K45" i="7"/>
  <c r="L45" i="7"/>
  <c r="M45" i="7"/>
  <c r="K46" i="7"/>
  <c r="L46" i="7"/>
  <c r="M46" i="7"/>
  <c r="K47" i="7"/>
  <c r="L47" i="7"/>
  <c r="M47" i="7"/>
  <c r="K48" i="7"/>
  <c r="L48" i="7"/>
  <c r="M48" i="7"/>
  <c r="K49" i="7"/>
  <c r="L49" i="7"/>
  <c r="M49" i="7"/>
  <c r="K50" i="7"/>
  <c r="L50" i="7"/>
  <c r="M50" i="7"/>
  <c r="K51" i="7"/>
  <c r="L51" i="7"/>
  <c r="M51" i="7"/>
  <c r="K52" i="7"/>
  <c r="L52" i="7"/>
  <c r="M52" i="7"/>
  <c r="K53" i="7"/>
  <c r="L53" i="7"/>
  <c r="M53" i="7"/>
  <c r="K54" i="7"/>
  <c r="L54" i="7"/>
  <c r="M54" i="7"/>
  <c r="K55" i="7"/>
  <c r="L55" i="7"/>
  <c r="M55" i="7"/>
  <c r="K56" i="7"/>
  <c r="L56" i="7"/>
  <c r="M56" i="7"/>
  <c r="K57" i="7"/>
  <c r="L57" i="7"/>
  <c r="M57" i="7"/>
  <c r="K58" i="7"/>
  <c r="L58" i="7"/>
  <c r="M58" i="7"/>
  <c r="K59" i="7"/>
  <c r="L59" i="7"/>
  <c r="M59" i="7"/>
  <c r="K60" i="7"/>
  <c r="L60" i="7"/>
  <c r="M60" i="7"/>
  <c r="K61" i="7"/>
  <c r="L61" i="7"/>
  <c r="M61" i="7"/>
  <c r="K62" i="7"/>
  <c r="L62" i="7"/>
  <c r="M62" i="7"/>
  <c r="K63" i="7"/>
  <c r="L63" i="7"/>
  <c r="M63" i="7"/>
  <c r="K64" i="7"/>
  <c r="L64" i="7"/>
  <c r="M64" i="7"/>
  <c r="K65" i="7"/>
  <c r="L65" i="7"/>
  <c r="M65" i="7"/>
  <c r="K66" i="7"/>
  <c r="L66" i="7"/>
  <c r="M66" i="7"/>
  <c r="K67" i="7"/>
  <c r="L67" i="7"/>
  <c r="M67" i="7"/>
  <c r="K68" i="7"/>
  <c r="L68" i="7"/>
  <c r="M68" i="7"/>
  <c r="K69" i="7"/>
  <c r="L69" i="7"/>
  <c r="M69" i="7"/>
  <c r="K70" i="7"/>
  <c r="L70" i="7"/>
  <c r="M70" i="7"/>
  <c r="K71" i="7"/>
  <c r="L71" i="7"/>
  <c r="M71" i="7"/>
  <c r="K72" i="7"/>
  <c r="L72" i="7"/>
  <c r="M72" i="7"/>
  <c r="K73" i="7"/>
  <c r="L73" i="7"/>
  <c r="M73" i="7"/>
  <c r="K74" i="7"/>
  <c r="L74" i="7"/>
  <c r="M74" i="7"/>
  <c r="K75" i="7"/>
  <c r="L75" i="7"/>
  <c r="M75" i="7"/>
  <c r="K76" i="7"/>
  <c r="L76" i="7"/>
  <c r="M76" i="7"/>
  <c r="K77" i="7"/>
  <c r="L77" i="7"/>
  <c r="M77" i="7"/>
  <c r="K78" i="7"/>
  <c r="L78" i="7"/>
  <c r="M78" i="7"/>
  <c r="K79" i="7"/>
  <c r="L79" i="7"/>
  <c r="M79" i="7"/>
  <c r="K80" i="7"/>
  <c r="L80" i="7"/>
  <c r="M80" i="7"/>
  <c r="K81" i="7"/>
  <c r="L81" i="7"/>
  <c r="M81" i="7"/>
  <c r="K82" i="7"/>
  <c r="L82" i="7"/>
  <c r="M82" i="7"/>
  <c r="K83" i="7"/>
  <c r="L83" i="7"/>
  <c r="M83" i="7"/>
  <c r="K84" i="7"/>
  <c r="L84" i="7"/>
  <c r="M84" i="7"/>
  <c r="K85" i="7"/>
  <c r="L85" i="7"/>
  <c r="M85" i="7"/>
  <c r="K86" i="7"/>
  <c r="L86" i="7"/>
  <c r="M86" i="7"/>
  <c r="K87" i="7"/>
  <c r="L87" i="7"/>
  <c r="M87" i="7"/>
  <c r="K88" i="7"/>
  <c r="L88" i="7"/>
  <c r="M88" i="7"/>
  <c r="K89" i="7"/>
  <c r="L89" i="7"/>
  <c r="M89" i="7"/>
  <c r="K90" i="7"/>
  <c r="L90" i="7"/>
  <c r="M90" i="7"/>
  <c r="M7" i="7"/>
  <c r="L7" i="7"/>
  <c r="K7" i="7"/>
  <c r="G8" i="7"/>
  <c r="H8" i="7"/>
  <c r="I8" i="7"/>
  <c r="G9" i="7"/>
  <c r="H9" i="7"/>
  <c r="I9" i="7"/>
  <c r="G10" i="7"/>
  <c r="H10" i="7"/>
  <c r="I10" i="7"/>
  <c r="G11" i="7"/>
  <c r="H11" i="7"/>
  <c r="I11" i="7"/>
  <c r="G12" i="7"/>
  <c r="H12" i="7"/>
  <c r="I12" i="7"/>
  <c r="G13" i="7"/>
  <c r="H13" i="7"/>
  <c r="I13" i="7"/>
  <c r="G14" i="7"/>
  <c r="H14" i="7"/>
  <c r="I14" i="7"/>
  <c r="G15" i="7"/>
  <c r="H15" i="7"/>
  <c r="I15" i="7"/>
  <c r="G16" i="7"/>
  <c r="H16" i="7"/>
  <c r="I16" i="7"/>
  <c r="G17" i="7"/>
  <c r="H17" i="7"/>
  <c r="I17" i="7"/>
  <c r="G18" i="7"/>
  <c r="H18" i="7"/>
  <c r="I18" i="7"/>
  <c r="G19" i="7"/>
  <c r="H19" i="7"/>
  <c r="I19" i="7"/>
  <c r="G20" i="7"/>
  <c r="H20" i="7"/>
  <c r="I20" i="7"/>
  <c r="G21" i="7"/>
  <c r="H21" i="7"/>
  <c r="I21" i="7"/>
  <c r="G22" i="7"/>
  <c r="H22" i="7"/>
  <c r="I22" i="7"/>
  <c r="G23" i="7"/>
  <c r="H23" i="7"/>
  <c r="I23" i="7"/>
  <c r="G24" i="7"/>
  <c r="H24" i="7"/>
  <c r="I24" i="7"/>
  <c r="G25" i="7"/>
  <c r="H25" i="7"/>
  <c r="I25" i="7"/>
  <c r="G26" i="7"/>
  <c r="H26" i="7"/>
  <c r="I26" i="7"/>
  <c r="G27" i="7"/>
  <c r="H27" i="7"/>
  <c r="I27" i="7"/>
  <c r="G28" i="7"/>
  <c r="H28" i="7"/>
  <c r="I28" i="7"/>
  <c r="G29" i="7"/>
  <c r="H29" i="7"/>
  <c r="I29" i="7"/>
  <c r="G30" i="7"/>
  <c r="H30" i="7"/>
  <c r="I30" i="7"/>
  <c r="G31" i="7"/>
  <c r="H31" i="7"/>
  <c r="I31" i="7"/>
  <c r="G32" i="7"/>
  <c r="H32" i="7"/>
  <c r="I32" i="7"/>
  <c r="G33" i="7"/>
  <c r="H33" i="7"/>
  <c r="I33" i="7"/>
  <c r="G34" i="7"/>
  <c r="H34" i="7"/>
  <c r="I34" i="7"/>
  <c r="G35" i="7"/>
  <c r="H35" i="7"/>
  <c r="I35" i="7"/>
  <c r="G36" i="7"/>
  <c r="H36" i="7"/>
  <c r="I36" i="7"/>
  <c r="G37" i="7"/>
  <c r="H37" i="7"/>
  <c r="I37" i="7"/>
  <c r="G38" i="7"/>
  <c r="H38" i="7"/>
  <c r="I38" i="7"/>
  <c r="G39" i="7"/>
  <c r="H39" i="7"/>
  <c r="I39" i="7"/>
  <c r="G40" i="7"/>
  <c r="H40" i="7"/>
  <c r="I40" i="7"/>
  <c r="G41" i="7"/>
  <c r="H41" i="7"/>
  <c r="I41" i="7"/>
  <c r="G42" i="7"/>
  <c r="H42" i="7"/>
  <c r="I42" i="7"/>
  <c r="G43" i="7"/>
  <c r="H43" i="7"/>
  <c r="I43" i="7"/>
  <c r="G44" i="7"/>
  <c r="H44" i="7"/>
  <c r="I44" i="7"/>
  <c r="G45" i="7"/>
  <c r="H45" i="7"/>
  <c r="I45" i="7"/>
  <c r="G46" i="7"/>
  <c r="H46" i="7"/>
  <c r="I46" i="7"/>
  <c r="G47" i="7"/>
  <c r="H47" i="7"/>
  <c r="I47" i="7"/>
  <c r="G48" i="7"/>
  <c r="H48" i="7"/>
  <c r="I48" i="7"/>
  <c r="G49" i="7"/>
  <c r="H49" i="7"/>
  <c r="I49" i="7"/>
  <c r="G50" i="7"/>
  <c r="H50" i="7"/>
  <c r="I50" i="7"/>
  <c r="G51" i="7"/>
  <c r="H51" i="7"/>
  <c r="I51" i="7"/>
  <c r="G52" i="7"/>
  <c r="H52" i="7"/>
  <c r="I52" i="7"/>
  <c r="G53" i="7"/>
  <c r="H53" i="7"/>
  <c r="I53" i="7"/>
  <c r="G54" i="7"/>
  <c r="H54" i="7"/>
  <c r="I54" i="7"/>
  <c r="G55" i="7"/>
  <c r="H55" i="7"/>
  <c r="I55" i="7"/>
  <c r="G56" i="7"/>
  <c r="H56" i="7"/>
  <c r="I56" i="7"/>
  <c r="G57" i="7"/>
  <c r="H57" i="7"/>
  <c r="I57" i="7"/>
  <c r="G58" i="7"/>
  <c r="H58" i="7"/>
  <c r="I58" i="7"/>
  <c r="G59" i="7"/>
  <c r="H59" i="7"/>
  <c r="I59" i="7"/>
  <c r="G60" i="7"/>
  <c r="H60" i="7"/>
  <c r="I60" i="7"/>
  <c r="G61" i="7"/>
  <c r="H61" i="7"/>
  <c r="I61" i="7"/>
  <c r="G62" i="7"/>
  <c r="H62" i="7"/>
  <c r="I62" i="7"/>
  <c r="G63" i="7"/>
  <c r="H63" i="7"/>
  <c r="I63" i="7"/>
  <c r="G64" i="7"/>
  <c r="H64" i="7"/>
  <c r="I64" i="7"/>
  <c r="G65" i="7"/>
  <c r="H65" i="7"/>
  <c r="I65" i="7"/>
  <c r="G66" i="7"/>
  <c r="H66" i="7"/>
  <c r="I66" i="7"/>
  <c r="G67" i="7"/>
  <c r="H67" i="7"/>
  <c r="I67" i="7"/>
  <c r="G68" i="7"/>
  <c r="H68" i="7"/>
  <c r="I68" i="7"/>
  <c r="G69" i="7"/>
  <c r="H69" i="7"/>
  <c r="I69" i="7"/>
  <c r="G70" i="7"/>
  <c r="H70" i="7"/>
  <c r="I70" i="7"/>
  <c r="G71" i="7"/>
  <c r="H71" i="7"/>
  <c r="I71" i="7"/>
  <c r="G72" i="7"/>
  <c r="H72" i="7"/>
  <c r="I72" i="7"/>
  <c r="G73" i="7"/>
  <c r="H73" i="7"/>
  <c r="I73" i="7"/>
  <c r="G74" i="7"/>
  <c r="H74" i="7"/>
  <c r="I74" i="7"/>
  <c r="G75" i="7"/>
  <c r="H75" i="7"/>
  <c r="I75" i="7"/>
  <c r="G76" i="7"/>
  <c r="H76" i="7"/>
  <c r="I76" i="7"/>
  <c r="G77" i="7"/>
  <c r="H77" i="7"/>
  <c r="I77" i="7"/>
  <c r="G78" i="7"/>
  <c r="H78" i="7"/>
  <c r="I78" i="7"/>
  <c r="G79" i="7"/>
  <c r="H79" i="7"/>
  <c r="I79" i="7"/>
  <c r="G80" i="7"/>
  <c r="H80" i="7"/>
  <c r="I80" i="7"/>
  <c r="G81" i="7"/>
  <c r="H81" i="7"/>
  <c r="I81" i="7"/>
  <c r="G82" i="7"/>
  <c r="H82" i="7"/>
  <c r="I82" i="7"/>
  <c r="G83" i="7"/>
  <c r="H83" i="7"/>
  <c r="I83" i="7"/>
  <c r="G84" i="7"/>
  <c r="H84" i="7"/>
  <c r="I84" i="7"/>
  <c r="G85" i="7"/>
  <c r="H85" i="7"/>
  <c r="I85" i="7"/>
  <c r="G86" i="7"/>
  <c r="H86" i="7"/>
  <c r="I86" i="7"/>
  <c r="G87" i="7"/>
  <c r="H87" i="7"/>
  <c r="I87" i="7"/>
  <c r="G88" i="7"/>
  <c r="H88" i="7"/>
  <c r="I88" i="7"/>
  <c r="G89" i="7"/>
  <c r="H89" i="7"/>
  <c r="I89" i="7"/>
  <c r="G90" i="7"/>
  <c r="H90" i="7"/>
  <c r="I90" i="7"/>
  <c r="I7" i="7"/>
  <c r="H7" i="7"/>
  <c r="G7" i="7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7" i="5"/>
  <c r="H10" i="9"/>
  <c r="G10" i="9"/>
  <c r="F10" i="9"/>
  <c r="E10" i="9"/>
  <c r="D10" i="9"/>
  <c r="H8" i="9"/>
  <c r="G8" i="9"/>
  <c r="F8" i="9"/>
  <c r="E8" i="9"/>
  <c r="D8" i="9"/>
  <c r="R90" i="7"/>
  <c r="D86" i="8" s="1"/>
  <c r="E86" i="8" s="1"/>
  <c r="R89" i="7"/>
  <c r="D85" i="8" s="1"/>
  <c r="E85" i="8" s="1"/>
  <c r="R88" i="7"/>
  <c r="D84" i="8" s="1"/>
  <c r="E84" i="8" s="1"/>
  <c r="R87" i="7"/>
  <c r="D83" i="8" s="1"/>
  <c r="E83" i="8" s="1"/>
  <c r="R86" i="7"/>
  <c r="D82" i="8" s="1"/>
  <c r="E82" i="8" s="1"/>
  <c r="R85" i="7"/>
  <c r="D81" i="8" s="1"/>
  <c r="E81" i="8" s="1"/>
  <c r="R84" i="7"/>
  <c r="D80" i="8" s="1"/>
  <c r="E80" i="8" s="1"/>
  <c r="R83" i="7"/>
  <c r="D79" i="8" s="1"/>
  <c r="E79" i="8" s="1"/>
  <c r="R82" i="7"/>
  <c r="D78" i="8" s="1"/>
  <c r="E78" i="8" s="1"/>
  <c r="R81" i="7"/>
  <c r="D77" i="8" s="1"/>
  <c r="E77" i="8" s="1"/>
  <c r="R80" i="7"/>
  <c r="D76" i="8" s="1"/>
  <c r="E76" i="8" s="1"/>
  <c r="R79" i="7"/>
  <c r="D75" i="8" s="1"/>
  <c r="E75" i="8" s="1"/>
  <c r="R78" i="7"/>
  <c r="D74" i="8" s="1"/>
  <c r="E74" i="8" s="1"/>
  <c r="R77" i="7"/>
  <c r="D73" i="8" s="1"/>
  <c r="E73" i="8" s="1"/>
  <c r="R76" i="7"/>
  <c r="D72" i="8" s="1"/>
  <c r="E72" i="8" s="1"/>
  <c r="R75" i="7"/>
  <c r="D71" i="8" s="1"/>
  <c r="E71" i="8" s="1"/>
  <c r="R74" i="7"/>
  <c r="D70" i="8" s="1"/>
  <c r="E70" i="8" s="1"/>
  <c r="R73" i="7"/>
  <c r="D69" i="8" s="1"/>
  <c r="E69" i="8" s="1"/>
  <c r="R72" i="7"/>
  <c r="D68" i="8" s="1"/>
  <c r="E68" i="8" s="1"/>
  <c r="R71" i="7"/>
  <c r="D67" i="8" s="1"/>
  <c r="E67" i="8" s="1"/>
  <c r="R70" i="7"/>
  <c r="D66" i="8" s="1"/>
  <c r="E66" i="8" s="1"/>
  <c r="R69" i="7"/>
  <c r="D65" i="8" s="1"/>
  <c r="E65" i="8" s="1"/>
  <c r="R68" i="7"/>
  <c r="D64" i="8" s="1"/>
  <c r="E64" i="8" s="1"/>
  <c r="R67" i="7"/>
  <c r="D63" i="8" s="1"/>
  <c r="E63" i="8" s="1"/>
  <c r="R66" i="7"/>
  <c r="D62" i="8" s="1"/>
  <c r="E62" i="8" s="1"/>
  <c r="R65" i="7"/>
  <c r="D61" i="8" s="1"/>
  <c r="E61" i="8" s="1"/>
  <c r="R64" i="7"/>
  <c r="D60" i="8" s="1"/>
  <c r="E60" i="8" s="1"/>
  <c r="R63" i="7"/>
  <c r="D59" i="8" s="1"/>
  <c r="E59" i="8" s="1"/>
  <c r="R62" i="7"/>
  <c r="D58" i="8" s="1"/>
  <c r="E58" i="8" s="1"/>
  <c r="R61" i="7"/>
  <c r="D57" i="8" s="1"/>
  <c r="E57" i="8" s="1"/>
  <c r="R60" i="7"/>
  <c r="D56" i="8" s="1"/>
  <c r="E56" i="8" s="1"/>
  <c r="R59" i="7"/>
  <c r="D55" i="8" s="1"/>
  <c r="E55" i="8" s="1"/>
  <c r="R58" i="7"/>
  <c r="D54" i="8" s="1"/>
  <c r="E54" i="8" s="1"/>
  <c r="R57" i="7"/>
  <c r="D53" i="8" s="1"/>
  <c r="E53" i="8" s="1"/>
  <c r="R56" i="7"/>
  <c r="D52" i="8" s="1"/>
  <c r="E52" i="8" s="1"/>
  <c r="R55" i="7"/>
  <c r="D51" i="8" s="1"/>
  <c r="E51" i="8" s="1"/>
  <c r="R54" i="7"/>
  <c r="D50" i="8" s="1"/>
  <c r="E50" i="8" s="1"/>
  <c r="R53" i="7"/>
  <c r="D49" i="8" s="1"/>
  <c r="E49" i="8" s="1"/>
  <c r="R52" i="7"/>
  <c r="D48" i="8" s="1"/>
  <c r="E48" i="8" s="1"/>
  <c r="R51" i="7"/>
  <c r="D47" i="8" s="1"/>
  <c r="E47" i="8" s="1"/>
  <c r="R50" i="7"/>
  <c r="D46" i="8" s="1"/>
  <c r="E46" i="8" s="1"/>
  <c r="R49" i="7"/>
  <c r="D45" i="8" s="1"/>
  <c r="E45" i="8" s="1"/>
  <c r="R48" i="7"/>
  <c r="D44" i="8" s="1"/>
  <c r="E44" i="8" s="1"/>
  <c r="R47" i="7"/>
  <c r="D43" i="8" s="1"/>
  <c r="E43" i="8" s="1"/>
  <c r="R46" i="7"/>
  <c r="D42" i="8" s="1"/>
  <c r="E42" i="8" s="1"/>
  <c r="R45" i="7"/>
  <c r="D41" i="8" s="1"/>
  <c r="E41" i="8" s="1"/>
  <c r="R44" i="7"/>
  <c r="D40" i="8" s="1"/>
  <c r="E40" i="8" s="1"/>
  <c r="R43" i="7"/>
  <c r="D39" i="8" s="1"/>
  <c r="E39" i="8" s="1"/>
  <c r="R42" i="7"/>
  <c r="D38" i="8" s="1"/>
  <c r="E38" i="8" s="1"/>
  <c r="R41" i="7"/>
  <c r="D37" i="8" s="1"/>
  <c r="E37" i="8" s="1"/>
  <c r="R40" i="7"/>
  <c r="D36" i="8" s="1"/>
  <c r="E36" i="8" s="1"/>
  <c r="R39" i="7"/>
  <c r="D35" i="8" s="1"/>
  <c r="E35" i="8" s="1"/>
  <c r="R38" i="7"/>
  <c r="D34" i="8" s="1"/>
  <c r="E34" i="8" s="1"/>
  <c r="R37" i="7"/>
  <c r="D33" i="8" s="1"/>
  <c r="E33" i="8" s="1"/>
  <c r="R36" i="7"/>
  <c r="D32" i="8" s="1"/>
  <c r="E32" i="8" s="1"/>
  <c r="R35" i="7"/>
  <c r="D31" i="8" s="1"/>
  <c r="E31" i="8" s="1"/>
  <c r="R34" i="7"/>
  <c r="D30" i="8" s="1"/>
  <c r="E30" i="8" s="1"/>
  <c r="R33" i="7"/>
  <c r="D29" i="8" s="1"/>
  <c r="E29" i="8" s="1"/>
  <c r="R32" i="7"/>
  <c r="D28" i="8" s="1"/>
  <c r="E28" i="8" s="1"/>
  <c r="R31" i="7"/>
  <c r="D27" i="8" s="1"/>
  <c r="E27" i="8" s="1"/>
  <c r="R30" i="7"/>
  <c r="D26" i="8" s="1"/>
  <c r="E26" i="8" s="1"/>
  <c r="R29" i="7"/>
  <c r="D25" i="8" s="1"/>
  <c r="E25" i="8" s="1"/>
  <c r="R28" i="7"/>
  <c r="D24" i="8" s="1"/>
  <c r="E24" i="8" s="1"/>
  <c r="R27" i="7"/>
  <c r="D23" i="8" s="1"/>
  <c r="E23" i="8" s="1"/>
  <c r="R26" i="7"/>
  <c r="D22" i="8" s="1"/>
  <c r="E22" i="8" s="1"/>
  <c r="R25" i="7"/>
  <c r="D21" i="8" s="1"/>
  <c r="E21" i="8" s="1"/>
  <c r="R24" i="7"/>
  <c r="D20" i="8" s="1"/>
  <c r="E20" i="8" s="1"/>
  <c r="R23" i="7"/>
  <c r="D19" i="8" s="1"/>
  <c r="E19" i="8" s="1"/>
  <c r="R22" i="7"/>
  <c r="D18" i="8" s="1"/>
  <c r="E18" i="8" s="1"/>
  <c r="R21" i="7"/>
  <c r="D17" i="8" s="1"/>
  <c r="E17" i="8" s="1"/>
  <c r="R20" i="7"/>
  <c r="D16" i="8" s="1"/>
  <c r="E16" i="8" s="1"/>
  <c r="R19" i="7"/>
  <c r="D15" i="8" s="1"/>
  <c r="E15" i="8" s="1"/>
  <c r="R18" i="7"/>
  <c r="D14" i="8" s="1"/>
  <c r="E14" i="8" s="1"/>
  <c r="R17" i="7"/>
  <c r="D13" i="8" s="1"/>
  <c r="E13" i="8" s="1"/>
  <c r="R16" i="7"/>
  <c r="D12" i="8" s="1"/>
  <c r="E12" i="8" s="1"/>
  <c r="R15" i="7"/>
  <c r="D11" i="8" s="1"/>
  <c r="E11" i="8" s="1"/>
  <c r="R14" i="7"/>
  <c r="D10" i="8" s="1"/>
  <c r="E10" i="8" s="1"/>
  <c r="R13" i="7"/>
  <c r="D9" i="8" s="1"/>
  <c r="E9" i="8" s="1"/>
  <c r="R12" i="7"/>
  <c r="D8" i="8" s="1"/>
  <c r="E8" i="8" s="1"/>
  <c r="R11" i="7"/>
  <c r="D7" i="8" s="1"/>
  <c r="E7" i="8" s="1"/>
  <c r="R10" i="7"/>
  <c r="D6" i="8" s="1"/>
  <c r="E6" i="8" s="1"/>
  <c r="R9" i="7"/>
  <c r="D5" i="8" s="1"/>
  <c r="E5" i="8" s="1"/>
  <c r="R8" i="7"/>
  <c r="D4" i="8" s="1"/>
  <c r="E4" i="8" s="1"/>
  <c r="R7" i="7"/>
  <c r="D3" i="8" s="1"/>
  <c r="E3" i="8" s="1"/>
  <c r="R90" i="5"/>
  <c r="D86" i="6" s="1"/>
  <c r="E86" i="6" s="1"/>
  <c r="N90" i="5"/>
  <c r="R89" i="5"/>
  <c r="D85" i="6" s="1"/>
  <c r="E85" i="6" s="1"/>
  <c r="N89" i="5"/>
  <c r="R88" i="5"/>
  <c r="D84" i="6" s="1"/>
  <c r="E84" i="6" s="1"/>
  <c r="N88" i="5"/>
  <c r="R87" i="5"/>
  <c r="D83" i="6" s="1"/>
  <c r="E83" i="6" s="1"/>
  <c r="N87" i="5"/>
  <c r="R86" i="5"/>
  <c r="D82" i="6" s="1"/>
  <c r="E82" i="6" s="1"/>
  <c r="N86" i="5"/>
  <c r="R85" i="5"/>
  <c r="D81" i="6" s="1"/>
  <c r="E81" i="6" s="1"/>
  <c r="N85" i="5"/>
  <c r="R84" i="5"/>
  <c r="D80" i="6" s="1"/>
  <c r="E80" i="6" s="1"/>
  <c r="N84" i="5"/>
  <c r="R83" i="5"/>
  <c r="D79" i="6" s="1"/>
  <c r="E79" i="6" s="1"/>
  <c r="N83" i="5"/>
  <c r="R82" i="5"/>
  <c r="D78" i="6" s="1"/>
  <c r="E78" i="6" s="1"/>
  <c r="N82" i="5"/>
  <c r="R81" i="5"/>
  <c r="D77" i="6" s="1"/>
  <c r="E77" i="6" s="1"/>
  <c r="N81" i="5"/>
  <c r="R80" i="5"/>
  <c r="D76" i="6" s="1"/>
  <c r="E76" i="6" s="1"/>
  <c r="N80" i="5"/>
  <c r="R79" i="5"/>
  <c r="D75" i="6" s="1"/>
  <c r="E75" i="6" s="1"/>
  <c r="N79" i="5"/>
  <c r="R78" i="5"/>
  <c r="D74" i="6" s="1"/>
  <c r="E74" i="6" s="1"/>
  <c r="N78" i="5"/>
  <c r="R77" i="5"/>
  <c r="D73" i="6" s="1"/>
  <c r="E73" i="6" s="1"/>
  <c r="N77" i="5"/>
  <c r="R76" i="5"/>
  <c r="D72" i="6" s="1"/>
  <c r="E72" i="6" s="1"/>
  <c r="N76" i="5"/>
  <c r="R75" i="5"/>
  <c r="D71" i="6" s="1"/>
  <c r="E71" i="6" s="1"/>
  <c r="N75" i="5"/>
  <c r="R74" i="5"/>
  <c r="D70" i="6" s="1"/>
  <c r="E70" i="6" s="1"/>
  <c r="N74" i="5"/>
  <c r="R73" i="5"/>
  <c r="D69" i="6" s="1"/>
  <c r="E69" i="6" s="1"/>
  <c r="N73" i="5"/>
  <c r="R72" i="5"/>
  <c r="D68" i="6" s="1"/>
  <c r="E68" i="6" s="1"/>
  <c r="N72" i="5"/>
  <c r="R71" i="5"/>
  <c r="D67" i="6" s="1"/>
  <c r="E67" i="6" s="1"/>
  <c r="N71" i="5"/>
  <c r="R70" i="5"/>
  <c r="D66" i="6" s="1"/>
  <c r="E66" i="6" s="1"/>
  <c r="N70" i="5"/>
  <c r="R69" i="5"/>
  <c r="D65" i="6" s="1"/>
  <c r="E65" i="6" s="1"/>
  <c r="N69" i="5"/>
  <c r="R68" i="5"/>
  <c r="D64" i="6" s="1"/>
  <c r="E64" i="6" s="1"/>
  <c r="N68" i="5"/>
  <c r="R67" i="5"/>
  <c r="D63" i="6" s="1"/>
  <c r="E63" i="6" s="1"/>
  <c r="N67" i="5"/>
  <c r="R66" i="5"/>
  <c r="D62" i="6" s="1"/>
  <c r="E62" i="6" s="1"/>
  <c r="N66" i="5"/>
  <c r="R65" i="5"/>
  <c r="D61" i="6" s="1"/>
  <c r="E61" i="6" s="1"/>
  <c r="N65" i="5"/>
  <c r="R64" i="5"/>
  <c r="D60" i="6" s="1"/>
  <c r="E60" i="6" s="1"/>
  <c r="N64" i="5"/>
  <c r="R63" i="5"/>
  <c r="D59" i="6" s="1"/>
  <c r="E59" i="6" s="1"/>
  <c r="N63" i="5"/>
  <c r="R62" i="5"/>
  <c r="D58" i="6" s="1"/>
  <c r="E58" i="6" s="1"/>
  <c r="N62" i="5"/>
  <c r="R61" i="5"/>
  <c r="D57" i="6" s="1"/>
  <c r="E57" i="6" s="1"/>
  <c r="N61" i="5"/>
  <c r="R60" i="5"/>
  <c r="D56" i="6" s="1"/>
  <c r="E56" i="6" s="1"/>
  <c r="N60" i="5"/>
  <c r="R59" i="5"/>
  <c r="D55" i="6" s="1"/>
  <c r="E55" i="6" s="1"/>
  <c r="N59" i="5"/>
  <c r="R58" i="5"/>
  <c r="D54" i="6" s="1"/>
  <c r="E54" i="6" s="1"/>
  <c r="N58" i="5"/>
  <c r="R57" i="5"/>
  <c r="D53" i="6" s="1"/>
  <c r="E53" i="6" s="1"/>
  <c r="N57" i="5"/>
  <c r="R56" i="5"/>
  <c r="D52" i="6" s="1"/>
  <c r="E52" i="6" s="1"/>
  <c r="N56" i="5"/>
  <c r="R55" i="5"/>
  <c r="D51" i="6" s="1"/>
  <c r="E51" i="6" s="1"/>
  <c r="N55" i="5"/>
  <c r="R54" i="5"/>
  <c r="D50" i="6" s="1"/>
  <c r="E50" i="6" s="1"/>
  <c r="N54" i="5"/>
  <c r="R53" i="5"/>
  <c r="D49" i="6" s="1"/>
  <c r="E49" i="6" s="1"/>
  <c r="N53" i="5"/>
  <c r="R52" i="5"/>
  <c r="D48" i="6" s="1"/>
  <c r="E48" i="6" s="1"/>
  <c r="N52" i="5"/>
  <c r="R51" i="5"/>
  <c r="D47" i="6" s="1"/>
  <c r="E47" i="6" s="1"/>
  <c r="N51" i="5"/>
  <c r="R50" i="5"/>
  <c r="D46" i="6" s="1"/>
  <c r="E46" i="6" s="1"/>
  <c r="N50" i="5"/>
  <c r="R49" i="5"/>
  <c r="D45" i="6" s="1"/>
  <c r="E45" i="6" s="1"/>
  <c r="N49" i="5"/>
  <c r="R48" i="5"/>
  <c r="D44" i="6" s="1"/>
  <c r="E44" i="6" s="1"/>
  <c r="N48" i="5"/>
  <c r="R47" i="5"/>
  <c r="D43" i="6" s="1"/>
  <c r="E43" i="6" s="1"/>
  <c r="N47" i="5"/>
  <c r="R46" i="5"/>
  <c r="D42" i="6" s="1"/>
  <c r="E42" i="6" s="1"/>
  <c r="N46" i="5"/>
  <c r="R45" i="5"/>
  <c r="D41" i="6" s="1"/>
  <c r="E41" i="6" s="1"/>
  <c r="N45" i="5"/>
  <c r="R44" i="5"/>
  <c r="D40" i="6" s="1"/>
  <c r="E40" i="6" s="1"/>
  <c r="N44" i="5"/>
  <c r="R43" i="5"/>
  <c r="D39" i="6" s="1"/>
  <c r="E39" i="6" s="1"/>
  <c r="N43" i="5"/>
  <c r="R42" i="5"/>
  <c r="D38" i="6" s="1"/>
  <c r="E38" i="6" s="1"/>
  <c r="N42" i="5"/>
  <c r="R41" i="5"/>
  <c r="D37" i="6" s="1"/>
  <c r="E37" i="6" s="1"/>
  <c r="N41" i="5"/>
  <c r="R40" i="5"/>
  <c r="D36" i="6" s="1"/>
  <c r="E36" i="6" s="1"/>
  <c r="N40" i="5"/>
  <c r="R39" i="5"/>
  <c r="D35" i="6" s="1"/>
  <c r="E35" i="6" s="1"/>
  <c r="N39" i="5"/>
  <c r="R38" i="5"/>
  <c r="D34" i="6" s="1"/>
  <c r="E34" i="6" s="1"/>
  <c r="N38" i="5"/>
  <c r="R37" i="5"/>
  <c r="D33" i="6" s="1"/>
  <c r="E33" i="6" s="1"/>
  <c r="N37" i="5"/>
  <c r="R36" i="5"/>
  <c r="D32" i="6" s="1"/>
  <c r="E32" i="6" s="1"/>
  <c r="N36" i="5"/>
  <c r="R35" i="5"/>
  <c r="D31" i="6" s="1"/>
  <c r="E31" i="6" s="1"/>
  <c r="N35" i="5"/>
  <c r="R34" i="5"/>
  <c r="D30" i="6" s="1"/>
  <c r="E30" i="6" s="1"/>
  <c r="N34" i="5"/>
  <c r="R33" i="5"/>
  <c r="D29" i="6" s="1"/>
  <c r="E29" i="6" s="1"/>
  <c r="N33" i="5"/>
  <c r="R32" i="5"/>
  <c r="D28" i="6" s="1"/>
  <c r="E28" i="6" s="1"/>
  <c r="N32" i="5"/>
  <c r="R31" i="5"/>
  <c r="D27" i="6" s="1"/>
  <c r="E27" i="6" s="1"/>
  <c r="N31" i="5"/>
  <c r="R30" i="5"/>
  <c r="D26" i="6" s="1"/>
  <c r="E26" i="6" s="1"/>
  <c r="N30" i="5"/>
  <c r="R29" i="5"/>
  <c r="D25" i="6" s="1"/>
  <c r="E25" i="6" s="1"/>
  <c r="N29" i="5"/>
  <c r="R28" i="5"/>
  <c r="D24" i="6" s="1"/>
  <c r="E24" i="6" s="1"/>
  <c r="N28" i="5"/>
  <c r="R27" i="5"/>
  <c r="D23" i="6" s="1"/>
  <c r="E23" i="6" s="1"/>
  <c r="N27" i="5"/>
  <c r="R26" i="5"/>
  <c r="D22" i="6" s="1"/>
  <c r="E22" i="6" s="1"/>
  <c r="N26" i="5"/>
  <c r="R25" i="5"/>
  <c r="D21" i="6" s="1"/>
  <c r="E21" i="6" s="1"/>
  <c r="N25" i="5"/>
  <c r="R24" i="5"/>
  <c r="D20" i="6" s="1"/>
  <c r="E20" i="6" s="1"/>
  <c r="N24" i="5"/>
  <c r="R23" i="5"/>
  <c r="D19" i="6" s="1"/>
  <c r="E19" i="6" s="1"/>
  <c r="N23" i="5"/>
  <c r="R22" i="5"/>
  <c r="D18" i="6" s="1"/>
  <c r="E18" i="6" s="1"/>
  <c r="N22" i="5"/>
  <c r="R21" i="5"/>
  <c r="D17" i="6" s="1"/>
  <c r="E17" i="6" s="1"/>
  <c r="N21" i="5"/>
  <c r="R20" i="5"/>
  <c r="D16" i="6" s="1"/>
  <c r="E16" i="6" s="1"/>
  <c r="N20" i="5"/>
  <c r="R19" i="5"/>
  <c r="D15" i="6" s="1"/>
  <c r="E15" i="6" s="1"/>
  <c r="N19" i="5"/>
  <c r="R18" i="5"/>
  <c r="D14" i="6" s="1"/>
  <c r="E14" i="6" s="1"/>
  <c r="N18" i="5"/>
  <c r="R17" i="5"/>
  <c r="D13" i="6" s="1"/>
  <c r="E13" i="6" s="1"/>
  <c r="N17" i="5"/>
  <c r="R16" i="5"/>
  <c r="D12" i="6" s="1"/>
  <c r="E12" i="6" s="1"/>
  <c r="N16" i="5"/>
  <c r="R15" i="5"/>
  <c r="D11" i="6" s="1"/>
  <c r="E11" i="6" s="1"/>
  <c r="N15" i="5"/>
  <c r="R14" i="5"/>
  <c r="D10" i="6" s="1"/>
  <c r="E10" i="6" s="1"/>
  <c r="N14" i="5"/>
  <c r="R13" i="5"/>
  <c r="D9" i="6" s="1"/>
  <c r="E9" i="6" s="1"/>
  <c r="N13" i="5"/>
  <c r="R12" i="5"/>
  <c r="D8" i="6" s="1"/>
  <c r="E8" i="6" s="1"/>
  <c r="N12" i="5"/>
  <c r="R11" i="5"/>
  <c r="D7" i="6" s="1"/>
  <c r="E7" i="6" s="1"/>
  <c r="N11" i="5"/>
  <c r="R10" i="5"/>
  <c r="D6" i="6" s="1"/>
  <c r="E6" i="6" s="1"/>
  <c r="N10" i="5"/>
  <c r="R9" i="5"/>
  <c r="D5" i="6" s="1"/>
  <c r="E5" i="6" s="1"/>
  <c r="N9" i="5"/>
  <c r="R8" i="5"/>
  <c r="D4" i="6" s="1"/>
  <c r="E4" i="6" s="1"/>
  <c r="N8" i="5"/>
  <c r="R7" i="5"/>
  <c r="D3" i="6" s="1"/>
  <c r="E3" i="6" s="1"/>
  <c r="N7" i="5"/>
  <c r="H8" i="2"/>
  <c r="G8" i="2"/>
  <c r="F6" i="2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E125" i="5" l="1"/>
  <c r="F125" i="5"/>
  <c r="M125" i="5"/>
  <c r="N125" i="5"/>
  <c r="I125" i="5"/>
  <c r="J125" i="5"/>
  <c r="G125" i="5"/>
  <c r="K125" i="5"/>
  <c r="K126" i="5" s="1"/>
  <c r="O125" i="5"/>
  <c r="L16" i="9"/>
  <c r="L32" i="9"/>
  <c r="L69" i="9"/>
  <c r="L87" i="9"/>
  <c r="L94" i="9"/>
  <c r="L57" i="9"/>
  <c r="L67" i="9"/>
  <c r="L84" i="9"/>
  <c r="L80" i="9"/>
  <c r="L51" i="9"/>
  <c r="L58" i="9"/>
  <c r="L93" i="9"/>
  <c r="L78" i="9"/>
  <c r="L50" i="9"/>
  <c r="L77" i="9"/>
  <c r="L60" i="9"/>
  <c r="L88" i="9"/>
  <c r="L59" i="9"/>
  <c r="L76" i="9"/>
  <c r="L46" i="9"/>
  <c r="L98" i="9"/>
  <c r="L105" i="9"/>
  <c r="L47" i="9"/>
  <c r="L55" i="9"/>
  <c r="L125" i="9"/>
  <c r="L20" i="9"/>
  <c r="L68" i="9"/>
  <c r="L82" i="9"/>
  <c r="L106" i="9"/>
  <c r="L72" i="9"/>
  <c r="L43" i="9"/>
  <c r="L26" i="9"/>
  <c r="L126" i="9"/>
  <c r="L96" i="9"/>
  <c r="L83" i="9"/>
  <c r="L30" i="9"/>
  <c r="L48" i="9"/>
  <c r="L109" i="9"/>
  <c r="L124" i="9"/>
  <c r="L24" i="9"/>
  <c r="L28" i="9"/>
  <c r="L37" i="9"/>
  <c r="L123" i="9"/>
  <c r="L86" i="9"/>
  <c r="L42" i="9"/>
  <c r="L95" i="9"/>
  <c r="L107" i="9"/>
  <c r="L13" i="9"/>
  <c r="L21" i="9"/>
  <c r="L122" i="9"/>
  <c r="L40" i="9"/>
  <c r="L108" i="9"/>
  <c r="L52" i="9"/>
  <c r="L22" i="9"/>
  <c r="L73" i="9"/>
  <c r="L120" i="9"/>
  <c r="L74" i="9"/>
  <c r="L115" i="9"/>
  <c r="L99" i="9"/>
  <c r="L79" i="9"/>
  <c r="L54" i="9"/>
  <c r="L38" i="9"/>
  <c r="L92" i="9"/>
  <c r="L27" i="9"/>
  <c r="L18" i="9"/>
  <c r="L61" i="9"/>
  <c r="L101" i="9"/>
  <c r="L36" i="9"/>
  <c r="L75" i="9"/>
  <c r="L17" i="9"/>
  <c r="L41" i="9"/>
  <c r="L85" i="9"/>
  <c r="L119" i="9"/>
  <c r="L65" i="9"/>
  <c r="L113" i="9"/>
  <c r="L31" i="9"/>
  <c r="L81" i="9"/>
  <c r="L44" i="9"/>
  <c r="L64" i="9"/>
  <c r="L29" i="9"/>
  <c r="L90" i="9"/>
  <c r="L35" i="9"/>
  <c r="L62" i="9"/>
  <c r="L53" i="9"/>
  <c r="L103" i="9"/>
  <c r="L19" i="9"/>
  <c r="L25" i="9"/>
  <c r="L70" i="9"/>
  <c r="L23" i="9"/>
  <c r="L49" i="9"/>
  <c r="L34" i="9"/>
  <c r="L97" i="9"/>
  <c r="L121" i="9"/>
  <c r="L118" i="9"/>
  <c r="L89" i="9"/>
  <c r="L66" i="9"/>
  <c r="L71" i="9"/>
  <c r="L14" i="9"/>
  <c r="L39" i="9"/>
  <c r="L12" i="9"/>
  <c r="L45" i="9"/>
  <c r="L114" i="9"/>
  <c r="L111" i="9"/>
  <c r="L112" i="9"/>
  <c r="L33" i="9"/>
  <c r="L127" i="9"/>
  <c r="L63" i="9"/>
  <c r="L56" i="9"/>
  <c r="L110" i="9"/>
  <c r="L91" i="9"/>
  <c r="L15" i="9"/>
  <c r="L117" i="9"/>
  <c r="L104" i="9"/>
  <c r="L100" i="9"/>
  <c r="L11" i="9"/>
  <c r="L116" i="9"/>
  <c r="L102" i="9"/>
  <c r="K93" i="9"/>
  <c r="K25" i="9"/>
  <c r="K53" i="9"/>
  <c r="K73" i="9"/>
  <c r="K82" i="9"/>
  <c r="K14" i="9"/>
  <c r="K48" i="9"/>
  <c r="K115" i="9"/>
  <c r="K91" i="9"/>
  <c r="K66" i="9"/>
  <c r="K88" i="9"/>
  <c r="K127" i="9"/>
  <c r="K110" i="9"/>
  <c r="K74" i="9"/>
  <c r="K63" i="9"/>
  <c r="K43" i="9"/>
  <c r="K111" i="9"/>
  <c r="K112" i="9"/>
  <c r="K87" i="9"/>
  <c r="K72" i="9"/>
  <c r="K40" i="9"/>
  <c r="K105" i="9"/>
  <c r="K90" i="9"/>
  <c r="K80" i="9"/>
  <c r="K70" i="9"/>
  <c r="K17" i="9"/>
  <c r="K64" i="9"/>
  <c r="K123" i="9"/>
  <c r="K38" i="9"/>
  <c r="K20" i="9"/>
  <c r="K83" i="9"/>
  <c r="K55" i="9"/>
  <c r="K107" i="9"/>
  <c r="K99" i="9"/>
  <c r="K26" i="9"/>
  <c r="K126" i="9"/>
  <c r="K58" i="9"/>
  <c r="K65" i="9"/>
  <c r="K98" i="9"/>
  <c r="K77" i="9"/>
  <c r="K125" i="9"/>
  <c r="K61" i="9"/>
  <c r="K42" i="9"/>
  <c r="K37" i="9"/>
  <c r="K106" i="9"/>
  <c r="K51" i="9"/>
  <c r="K34" i="9"/>
  <c r="K18" i="9"/>
  <c r="K113" i="9"/>
  <c r="K84" i="9"/>
  <c r="K67" i="9"/>
  <c r="K52" i="9"/>
  <c r="K124" i="9"/>
  <c r="K39" i="9"/>
  <c r="K21" i="9"/>
  <c r="K45" i="9"/>
  <c r="K101" i="9"/>
  <c r="K108" i="9"/>
  <c r="K19" i="9"/>
  <c r="K60" i="9"/>
  <c r="K92" i="9"/>
  <c r="K96" i="9"/>
  <c r="K75" i="9"/>
  <c r="K12" i="9"/>
  <c r="K59" i="9"/>
  <c r="K13" i="9"/>
  <c r="K31" i="9"/>
  <c r="K118" i="9"/>
  <c r="K24" i="9"/>
  <c r="K30" i="9"/>
  <c r="K29" i="9"/>
  <c r="K22" i="9"/>
  <c r="K28" i="9"/>
  <c r="K79" i="9"/>
  <c r="K121" i="9"/>
  <c r="K116" i="9"/>
  <c r="K71" i="9"/>
  <c r="K33" i="9"/>
  <c r="K56" i="9"/>
  <c r="K11" i="9"/>
  <c r="K68" i="9"/>
  <c r="K119" i="9"/>
  <c r="K100" i="9"/>
  <c r="K97" i="9"/>
  <c r="K78" i="9"/>
  <c r="K54" i="9"/>
  <c r="K15" i="9"/>
  <c r="K109" i="9"/>
  <c r="K95" i="9"/>
  <c r="K36" i="9"/>
  <c r="K114" i="9"/>
  <c r="K81" i="9"/>
  <c r="K50" i="9"/>
  <c r="K76" i="9"/>
  <c r="K49" i="9"/>
  <c r="K69" i="9"/>
  <c r="K104" i="9"/>
  <c r="K23" i="9"/>
  <c r="K47" i="9"/>
  <c r="K117" i="9"/>
  <c r="K94" i="9"/>
  <c r="K32" i="9"/>
  <c r="K122" i="9"/>
  <c r="K27" i="9"/>
  <c r="K57" i="9"/>
  <c r="K44" i="9"/>
  <c r="K120" i="9"/>
  <c r="K46" i="9"/>
  <c r="K62" i="9"/>
  <c r="K102" i="9"/>
  <c r="K41" i="9"/>
  <c r="K16" i="9"/>
  <c r="K89" i="9"/>
  <c r="K86" i="9"/>
  <c r="K85" i="9"/>
  <c r="K35" i="9"/>
  <c r="K103" i="9"/>
  <c r="M96" i="9"/>
  <c r="M118" i="9"/>
  <c r="M122" i="9"/>
  <c r="M98" i="9"/>
  <c r="M64" i="9"/>
  <c r="M104" i="9"/>
  <c r="M120" i="9"/>
  <c r="M40" i="9"/>
  <c r="M110" i="9"/>
  <c r="M30" i="9"/>
  <c r="M102" i="9"/>
  <c r="M34" i="9"/>
  <c r="M90" i="9"/>
  <c r="M126" i="9"/>
  <c r="M20" i="9"/>
  <c r="M44" i="9"/>
  <c r="M94" i="9"/>
  <c r="M74" i="9"/>
  <c r="M45" i="9"/>
  <c r="M65" i="9"/>
  <c r="M48" i="9"/>
  <c r="M22" i="9"/>
  <c r="M57" i="9"/>
  <c r="M39" i="9"/>
  <c r="M26" i="9"/>
  <c r="M84" i="9"/>
  <c r="M56" i="9"/>
  <c r="M108" i="9"/>
  <c r="M127" i="9"/>
  <c r="M78" i="9"/>
  <c r="M18" i="9"/>
  <c r="M117" i="9"/>
  <c r="M24" i="9"/>
  <c r="M107" i="9"/>
  <c r="M52" i="9"/>
  <c r="M35" i="9"/>
  <c r="M114" i="9"/>
  <c r="M85" i="9"/>
  <c r="M70" i="9"/>
  <c r="M82" i="9"/>
  <c r="M101" i="9"/>
  <c r="M99" i="9"/>
  <c r="M42" i="9"/>
  <c r="M19" i="9"/>
  <c r="M43" i="9"/>
  <c r="M61" i="9"/>
  <c r="M93" i="9"/>
  <c r="M79" i="9"/>
  <c r="M62" i="9"/>
  <c r="M88" i="9"/>
  <c r="M36" i="9"/>
  <c r="M123" i="9"/>
  <c r="M71" i="9"/>
  <c r="M11" i="9"/>
  <c r="M41" i="9"/>
  <c r="M92" i="9"/>
  <c r="M54" i="9"/>
  <c r="M109" i="9"/>
  <c r="M106" i="9"/>
  <c r="M125" i="9"/>
  <c r="M81" i="9"/>
  <c r="M69" i="9"/>
  <c r="M86" i="9"/>
  <c r="M113" i="9"/>
  <c r="M38" i="9"/>
  <c r="M80" i="9"/>
  <c r="M47" i="9"/>
  <c r="M32" i="9"/>
  <c r="M46" i="9"/>
  <c r="M77" i="9"/>
  <c r="M55" i="9"/>
  <c r="M16" i="9"/>
  <c r="M124" i="9"/>
  <c r="M66" i="9"/>
  <c r="M68" i="9"/>
  <c r="M100" i="9"/>
  <c r="M63" i="9"/>
  <c r="M49" i="9"/>
  <c r="M37" i="9"/>
  <c r="M83" i="9"/>
  <c r="M53" i="9"/>
  <c r="M27" i="9"/>
  <c r="M15" i="9"/>
  <c r="M21" i="9"/>
  <c r="M50" i="9"/>
  <c r="M29" i="9"/>
  <c r="M14" i="9"/>
  <c r="M105" i="9"/>
  <c r="M91" i="9"/>
  <c r="M73" i="9"/>
  <c r="M59" i="9"/>
  <c r="M72" i="9"/>
  <c r="M13" i="9"/>
  <c r="M67" i="9"/>
  <c r="M33" i="9"/>
  <c r="M87" i="9"/>
  <c r="M58" i="9"/>
  <c r="M97" i="9"/>
  <c r="M25" i="9"/>
  <c r="M121" i="9"/>
  <c r="M75" i="9"/>
  <c r="M112" i="9"/>
  <c r="M23" i="9"/>
  <c r="M103" i="9"/>
  <c r="M31" i="9"/>
  <c r="M95" i="9"/>
  <c r="M111" i="9"/>
  <c r="M17" i="9"/>
  <c r="M119" i="9"/>
  <c r="M12" i="9"/>
  <c r="M116" i="9"/>
  <c r="M28" i="9"/>
  <c r="M76" i="9"/>
  <c r="M89" i="9"/>
  <c r="M115" i="9"/>
  <c r="M51" i="9"/>
  <c r="M60" i="9"/>
  <c r="J49" i="9"/>
  <c r="J73" i="9"/>
  <c r="J117" i="9"/>
  <c r="J121" i="9"/>
  <c r="J25" i="9"/>
  <c r="J24" i="9"/>
  <c r="J55" i="9"/>
  <c r="J86" i="9"/>
  <c r="J109" i="9"/>
  <c r="J15" i="9"/>
  <c r="J50" i="9"/>
  <c r="J38" i="9"/>
  <c r="J89" i="9"/>
  <c r="J31" i="9"/>
  <c r="J54" i="9"/>
  <c r="J74" i="9"/>
  <c r="J66" i="9"/>
  <c r="J70" i="9"/>
  <c r="J103" i="9"/>
  <c r="J39" i="9"/>
  <c r="J87" i="9"/>
  <c r="J127" i="9"/>
  <c r="J108" i="9"/>
  <c r="J65" i="9"/>
  <c r="J43" i="9"/>
  <c r="J126" i="9"/>
  <c r="J27" i="9"/>
  <c r="J37" i="9"/>
  <c r="J119" i="9"/>
  <c r="J83" i="9"/>
  <c r="J124" i="9"/>
  <c r="J91" i="9"/>
  <c r="J11" i="9"/>
  <c r="J45" i="9"/>
  <c r="J62" i="9"/>
  <c r="J19" i="9"/>
  <c r="J40" i="9"/>
  <c r="J44" i="9"/>
  <c r="J64" i="9"/>
  <c r="J47" i="9"/>
  <c r="J21" i="9"/>
  <c r="J56" i="9"/>
  <c r="J97" i="9"/>
  <c r="J42" i="9"/>
  <c r="J79" i="9"/>
  <c r="J59" i="9"/>
  <c r="J17" i="9"/>
  <c r="J36" i="9"/>
  <c r="J48" i="9"/>
  <c r="J76" i="9"/>
  <c r="J23" i="9"/>
  <c r="J68" i="9"/>
  <c r="J105" i="9"/>
  <c r="J98" i="9"/>
  <c r="J41" i="9"/>
  <c r="J90" i="9"/>
  <c r="J51" i="9"/>
  <c r="J104" i="9"/>
  <c r="J115" i="9"/>
  <c r="J69" i="9"/>
  <c r="J32" i="9"/>
  <c r="J57" i="9"/>
  <c r="J114" i="9"/>
  <c r="J113" i="9"/>
  <c r="J53" i="9"/>
  <c r="J88" i="9"/>
  <c r="J61" i="9"/>
  <c r="J81" i="9"/>
  <c r="J85" i="9"/>
  <c r="J112" i="9"/>
  <c r="J60" i="9"/>
  <c r="J58" i="9"/>
  <c r="J35" i="9"/>
  <c r="J46" i="9"/>
  <c r="J16" i="9"/>
  <c r="J107" i="9"/>
  <c r="J101" i="9"/>
  <c r="J110" i="9"/>
  <c r="J67" i="9"/>
  <c r="J75" i="9"/>
  <c r="J84" i="9"/>
  <c r="J100" i="9"/>
  <c r="J77" i="9"/>
  <c r="J30" i="9"/>
  <c r="J123" i="9"/>
  <c r="J80" i="9"/>
  <c r="J78" i="9"/>
  <c r="J33" i="9"/>
  <c r="J116" i="9"/>
  <c r="J22" i="9"/>
  <c r="J52" i="9"/>
  <c r="J26" i="9"/>
  <c r="J14" i="9"/>
  <c r="J102" i="9"/>
  <c r="J120" i="9"/>
  <c r="J28" i="9"/>
  <c r="J13" i="9"/>
  <c r="J72" i="9"/>
  <c r="J18" i="9"/>
  <c r="J34" i="9"/>
  <c r="J71" i="9"/>
  <c r="J12" i="9"/>
  <c r="J20" i="9"/>
  <c r="J82" i="9"/>
  <c r="J118" i="9"/>
  <c r="J96" i="9"/>
  <c r="J93" i="9"/>
  <c r="J111" i="9"/>
  <c r="J122" i="9"/>
  <c r="J92" i="9"/>
  <c r="J106" i="9"/>
  <c r="J99" i="9"/>
  <c r="J94" i="9"/>
  <c r="J29" i="9"/>
  <c r="J63" i="9"/>
  <c r="J95" i="9"/>
  <c r="J125" i="9"/>
  <c r="I19" i="9"/>
  <c r="I35" i="9"/>
  <c r="I113" i="9"/>
  <c r="I99" i="9"/>
  <c r="I67" i="9"/>
  <c r="I63" i="9"/>
  <c r="I80" i="9"/>
  <c r="I22" i="9"/>
  <c r="I57" i="9"/>
  <c r="I86" i="9"/>
  <c r="I26" i="9"/>
  <c r="I11" i="9"/>
  <c r="I112" i="9"/>
  <c r="I100" i="9"/>
  <c r="I12" i="9"/>
  <c r="I28" i="9"/>
  <c r="I64" i="9"/>
  <c r="I13" i="9"/>
  <c r="I104" i="9"/>
  <c r="I46" i="9"/>
  <c r="I81" i="9"/>
  <c r="I105" i="9"/>
  <c r="I90" i="9"/>
  <c r="I71" i="9"/>
  <c r="I126" i="9"/>
  <c r="I109" i="9"/>
  <c r="I24" i="9"/>
  <c r="I125" i="9"/>
  <c r="I42" i="9"/>
  <c r="I110" i="9"/>
  <c r="I95" i="9"/>
  <c r="I79" i="9"/>
  <c r="I101" i="9"/>
  <c r="I97" i="9"/>
  <c r="I16" i="9"/>
  <c r="I108" i="9"/>
  <c r="I123" i="9"/>
  <c r="I23" i="9"/>
  <c r="I122" i="9"/>
  <c r="I82" i="9"/>
  <c r="I53" i="9"/>
  <c r="I106" i="9"/>
  <c r="I92" i="9"/>
  <c r="I78" i="9"/>
  <c r="I58" i="9"/>
  <c r="I107" i="9"/>
  <c r="I93" i="9"/>
  <c r="I85" i="9"/>
  <c r="I29" i="9"/>
  <c r="I72" i="9"/>
  <c r="I50" i="9"/>
  <c r="I84" i="9"/>
  <c r="I115" i="9"/>
  <c r="I83" i="9"/>
  <c r="I34" i="9"/>
  <c r="I102" i="9"/>
  <c r="I21" i="9"/>
  <c r="I91" i="9"/>
  <c r="I54" i="9"/>
  <c r="I121" i="9"/>
  <c r="I127" i="9"/>
  <c r="I52" i="9"/>
  <c r="I37" i="9"/>
  <c r="I89" i="9"/>
  <c r="I55" i="9"/>
  <c r="I59" i="9"/>
  <c r="I17" i="9"/>
  <c r="I74" i="9"/>
  <c r="I98" i="9"/>
  <c r="I30" i="9"/>
  <c r="I73" i="9"/>
  <c r="I48" i="9"/>
  <c r="I36" i="9"/>
  <c r="I66" i="9"/>
  <c r="I118" i="9"/>
  <c r="I45" i="9"/>
  <c r="I40" i="9"/>
  <c r="I124" i="9"/>
  <c r="I25" i="9"/>
  <c r="I65" i="9"/>
  <c r="I70" i="9"/>
  <c r="I51" i="9"/>
  <c r="I120" i="9"/>
  <c r="I61" i="9"/>
  <c r="I43" i="9"/>
  <c r="I60" i="9"/>
  <c r="I27" i="9"/>
  <c r="I47" i="9"/>
  <c r="I18" i="9"/>
  <c r="I77" i="9"/>
  <c r="I119" i="9"/>
  <c r="I114" i="9"/>
  <c r="I39" i="9"/>
  <c r="I76" i="9"/>
  <c r="I33" i="9"/>
  <c r="I96" i="9"/>
  <c r="I75" i="9"/>
  <c r="I68" i="9"/>
  <c r="I103" i="9"/>
  <c r="I69" i="9"/>
  <c r="I44" i="9"/>
  <c r="I31" i="9"/>
  <c r="I56" i="9"/>
  <c r="I111" i="9"/>
  <c r="I32" i="9"/>
  <c r="I94" i="9"/>
  <c r="I41" i="9"/>
  <c r="I62" i="9"/>
  <c r="I117" i="9"/>
  <c r="I49" i="9"/>
  <c r="I14" i="9"/>
  <c r="I88" i="9"/>
  <c r="I87" i="9"/>
  <c r="I116" i="9"/>
  <c r="I20" i="9"/>
  <c r="I38" i="9"/>
  <c r="I15" i="9"/>
  <c r="K126" i="7"/>
  <c r="D128" i="2"/>
  <c r="E128" i="2" s="1"/>
  <c r="D6" i="3" s="1"/>
  <c r="E6" i="3" s="1"/>
  <c r="P6" i="4" s="1"/>
  <c r="P126" i="7"/>
  <c r="O126" i="7"/>
  <c r="Q126" i="7"/>
  <c r="M126" i="7"/>
  <c r="L126" i="7"/>
  <c r="I126" i="7"/>
  <c r="H126" i="7"/>
  <c r="G126" i="7"/>
  <c r="L10" i="9"/>
  <c r="J10" i="9"/>
  <c r="J126" i="5"/>
  <c r="I126" i="5"/>
  <c r="M126" i="5"/>
  <c r="D129" i="2"/>
  <c r="E129" i="2" s="1"/>
  <c r="G6" i="3" s="1"/>
  <c r="H6" i="3" s="1"/>
  <c r="N126" i="5"/>
  <c r="O126" i="5"/>
  <c r="K10" i="9"/>
  <c r="N10" i="9"/>
  <c r="O10" i="9" s="1"/>
  <c r="I10" i="9"/>
  <c r="N8" i="9"/>
  <c r="O8" i="9" s="1"/>
  <c r="M10" i="9"/>
  <c r="M128" i="9" l="1"/>
  <c r="D138" i="9" s="1"/>
  <c r="E138" i="9" s="1"/>
  <c r="P10" i="10" s="1"/>
  <c r="K128" i="9"/>
  <c r="D136" i="9" s="1"/>
  <c r="E136" i="9" s="1"/>
  <c r="P8" i="10" s="1"/>
  <c r="J128" i="9"/>
  <c r="D135" i="9" s="1"/>
  <c r="E135" i="9" s="1"/>
  <c r="P7" i="10" s="1"/>
  <c r="I128" i="9"/>
  <c r="D134" i="9" s="1"/>
  <c r="E134" i="9" s="1"/>
  <c r="P6" i="10" s="1"/>
  <c r="L128" i="9"/>
  <c r="D137" i="9" s="1"/>
  <c r="E137" i="9" s="1"/>
  <c r="P9" i="10" s="1"/>
  <c r="C6" i="3"/>
  <c r="F6" i="3"/>
  <c r="G126" i="5"/>
  <c r="F126" i="5"/>
  <c r="E126" i="5"/>
  <c r="O6" i="4"/>
  <c r="K6" i="4"/>
  <c r="G6" i="4"/>
  <c r="C6" i="4"/>
  <c r="J6" i="4"/>
  <c r="F6" i="4"/>
  <c r="M6" i="4"/>
  <c r="I6" i="4"/>
  <c r="E6" i="4"/>
  <c r="I6" i="3"/>
  <c r="L6" i="4"/>
  <c r="D6" i="4"/>
  <c r="H6" i="4"/>
  <c r="N6" i="4"/>
  <c r="B6" i="4"/>
  <c r="E7" i="10" l="1"/>
  <c r="F135" i="9"/>
  <c r="O7" i="10"/>
  <c r="K7" i="10"/>
  <c r="I9" i="10"/>
  <c r="G9" i="10"/>
  <c r="N9" i="10"/>
  <c r="M9" i="10"/>
  <c r="P11" i="10"/>
  <c r="P6" i="11" s="1"/>
  <c r="P7" i="11" s="1"/>
  <c r="E9" i="10"/>
  <c r="G7" i="10"/>
  <c r="F7" i="10"/>
  <c r="C7" i="10"/>
  <c r="B7" i="10"/>
  <c r="O9" i="10"/>
  <c r="M7" i="10"/>
  <c r="K9" i="10"/>
  <c r="I7" i="10"/>
  <c r="F137" i="9"/>
  <c r="C9" i="10"/>
  <c r="J9" i="10"/>
  <c r="L9" i="10"/>
  <c r="L7" i="10"/>
  <c r="F9" i="10"/>
  <c r="H9" i="10"/>
  <c r="H7" i="10"/>
  <c r="N7" i="10"/>
  <c r="B9" i="10"/>
  <c r="D9" i="10"/>
  <c r="D7" i="10"/>
  <c r="J7" i="10"/>
  <c r="O8" i="10"/>
  <c r="K8" i="10"/>
  <c r="G8" i="10"/>
  <c r="C8" i="10"/>
  <c r="N8" i="10"/>
  <c r="J8" i="10"/>
  <c r="F8" i="10"/>
  <c r="B8" i="10"/>
  <c r="M8" i="10"/>
  <c r="I8" i="10"/>
  <c r="E8" i="10"/>
  <c r="F136" i="9"/>
  <c r="L8" i="10"/>
  <c r="H8" i="10"/>
  <c r="D8" i="10"/>
  <c r="M10" i="10"/>
  <c r="I10" i="10"/>
  <c r="E10" i="10"/>
  <c r="F138" i="9"/>
  <c r="L10" i="10"/>
  <c r="H10" i="10"/>
  <c r="D10" i="10"/>
  <c r="O10" i="10"/>
  <c r="K10" i="10"/>
  <c r="G10" i="10"/>
  <c r="C10" i="10"/>
  <c r="N10" i="10"/>
  <c r="J10" i="10"/>
  <c r="F10" i="10"/>
  <c r="B10" i="10"/>
  <c r="M6" i="10"/>
  <c r="I6" i="10"/>
  <c r="E6" i="10"/>
  <c r="L6" i="10"/>
  <c r="H6" i="10"/>
  <c r="D6" i="10"/>
  <c r="F134" i="9"/>
  <c r="O6" i="10"/>
  <c r="K6" i="10"/>
  <c r="G6" i="10"/>
  <c r="C6" i="10"/>
  <c r="N6" i="10"/>
  <c r="J6" i="10"/>
  <c r="F6" i="10"/>
  <c r="B6" i="10"/>
  <c r="K135" i="9" l="1"/>
  <c r="J11" i="10"/>
  <c r="J6" i="11" s="1"/>
  <c r="J7" i="11" s="1"/>
  <c r="M11" i="10"/>
  <c r="M6" i="11" s="1"/>
  <c r="M7" i="11" s="1"/>
  <c r="K11" i="10"/>
  <c r="K6" i="11" s="1"/>
  <c r="K7" i="11" s="1"/>
  <c r="L11" i="10"/>
  <c r="L6" i="11" s="1"/>
  <c r="L7" i="11" s="1"/>
  <c r="N11" i="10"/>
  <c r="N6" i="11" s="1"/>
  <c r="N7" i="11" s="1"/>
  <c r="O11" i="10"/>
  <c r="O6" i="11" s="1"/>
  <c r="O7" i="11" s="1"/>
  <c r="B11" i="10"/>
  <c r="B6" i="11" s="1"/>
  <c r="B7" i="11" s="1"/>
  <c r="C11" i="10"/>
  <c r="C6" i="11" s="1"/>
  <c r="C7" i="11" s="1"/>
  <c r="D11" i="10"/>
  <c r="D6" i="11" s="1"/>
  <c r="D7" i="11" s="1"/>
  <c r="I11" i="10"/>
  <c r="I6" i="11" s="1"/>
  <c r="I7" i="11" s="1"/>
  <c r="G11" i="10"/>
  <c r="G6" i="11" s="1"/>
  <c r="G7" i="11" s="1"/>
  <c r="E11" i="10"/>
  <c r="E6" i="11" s="1"/>
  <c r="E7" i="11" s="1"/>
  <c r="F11" i="10"/>
  <c r="F6" i="11" s="1"/>
  <c r="F7" i="11" s="1"/>
  <c r="H11" i="10"/>
  <c r="H6" i="11" s="1"/>
  <c r="H7" i="11" s="1"/>
</calcChain>
</file>

<file path=xl/sharedStrings.xml><?xml version="1.0" encoding="utf-8"?>
<sst xmlns="http://schemas.openxmlformats.org/spreadsheetml/2006/main" count="1636" uniqueCount="335">
  <si>
    <t>DEPARTMENT OF COMPUTER SCIENCE AND ENGG.</t>
  </si>
  <si>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</si>
  <si>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</si>
  <si>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</si>
  <si>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</si>
  <si>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</si>
  <si>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</si>
  <si>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</si>
  <si>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</si>
  <si>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</si>
  <si>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</si>
  <si>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</si>
  <si>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</si>
  <si>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</si>
  <si>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</si>
  <si>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</si>
  <si>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</si>
  <si>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</si>
  <si>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</si>
  <si>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</si>
  <si>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</si>
  <si>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</si>
  <si>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</si>
  <si>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</si>
  <si>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</si>
  <si>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</si>
  <si>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</si>
  <si>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</si>
  <si>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</si>
  <si>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</si>
  <si>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</si>
  <si>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</si>
  <si>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</si>
  <si>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</si>
  <si>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</si>
  <si>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</si>
  <si>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</si>
  <si>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</si>
  <si>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</si>
  <si>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</si>
  <si>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</si>
  <si>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</si>
  <si>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</si>
  <si>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</si>
  <si>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</si>
  <si>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</si>
  <si>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</si>
  <si>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</si>
  <si>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</si>
  <si>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</si>
  <si>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</si>
  <si>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</si>
  <si>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</si>
  <si>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</si>
  <si>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</si>
  <si>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</si>
  <si>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</si>
  <si>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</si>
  <si>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</si>
  <si>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</si>
  <si>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</si>
  <si>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</si>
  <si>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</si>
  <si>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</si>
  <si>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</si>
  <si>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</si>
  <si>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</si>
  <si>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</si>
  <si>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</si>
  <si>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</si>
  <si>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</si>
  <si>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</si>
  <si>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</si>
  <si>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</si>
  <si>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</si>
  <si>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</si>
  <si>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</si>
  <si>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</si>
  <si>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</si>
  <si>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</si>
  <si>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</si>
  <si>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</si>
  <si>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</si>
  <si>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</si>
  <si>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Target 70% students attain 80% marks (2)</t>
  </si>
  <si>
    <t>Target 70% students attain 90% marks (3)</t>
  </si>
  <si>
    <t xml:space="preserve">Target 70% students attain 70% marks (1) </t>
  </si>
  <si>
    <t>IV YEAR VII SEM SEC A and B (8TT6-60.2)</t>
  </si>
  <si>
    <t>SUBJECT: DISASTER MANAGEMENT                                                                                                      Faculty: Mr. Nishit Jain</t>
  </si>
  <si>
    <t>CO48TT6602.1</t>
  </si>
  <si>
    <t>CO48TT6602.2</t>
  </si>
  <si>
    <t>CO48TT6602.3</t>
  </si>
  <si>
    <t>CO48TT6602.4</t>
  </si>
  <si>
    <t>CO48TT6602.5</t>
  </si>
  <si>
    <t>CO48TT6602 (AVG)</t>
  </si>
  <si>
    <t>Final Mapping of CO48TT6602</t>
  </si>
  <si>
    <t>8TT-60.2</t>
  </si>
  <si>
    <t>CO48TT6602</t>
  </si>
  <si>
    <t>CO48TT6602
(Round Off)</t>
  </si>
  <si>
    <t>20ETCCS001</t>
  </si>
  <si>
    <t>AASHISH PATEL</t>
  </si>
  <si>
    <t>20ETCCS002</t>
  </si>
  <si>
    <t>ABIR CHOUDHURY</t>
  </si>
  <si>
    <t>20ETCCS003</t>
  </si>
  <si>
    <t>ADITYA SHARMA</t>
  </si>
  <si>
    <t>20ETCCS004</t>
  </si>
  <si>
    <t>AJAYPAL SINGH CHUNDAWAT</t>
  </si>
  <si>
    <t>20ETCCS005</t>
  </si>
  <si>
    <t>AKSHAT AUDICHYA</t>
  </si>
  <si>
    <t>20ETCCS006</t>
  </si>
  <si>
    <t>AKSHI JAIN</t>
  </si>
  <si>
    <t>20ETCCS007</t>
  </si>
  <si>
    <t>AMARTYA PANWAR</t>
  </si>
  <si>
    <t>20ETCCS008</t>
  </si>
  <si>
    <t>ANURAG SALVI</t>
  </si>
  <si>
    <t>20ETCCS009</t>
  </si>
  <si>
    <t>ARCHI PAMECHA</t>
  </si>
  <si>
    <t>20ETCCS010</t>
  </si>
  <si>
    <t>ARCHI PANERI</t>
  </si>
  <si>
    <t>20ETCCS011</t>
  </si>
  <si>
    <t>ARNAV TYAGI</t>
  </si>
  <si>
    <t>20ETCCS012</t>
  </si>
  <si>
    <t>ARYAMAN VYAS</t>
  </si>
  <si>
    <t>20ETCCS013</t>
  </si>
  <si>
    <t>ARZOO BAPNA</t>
  </si>
  <si>
    <t>20ETCCS014</t>
  </si>
  <si>
    <t>ASIM ALI DM</t>
  </si>
  <si>
    <t>20ETCCS015</t>
  </si>
  <si>
    <t>BHANU PRATAP AHIR</t>
  </si>
  <si>
    <t>20ETCCS016</t>
  </si>
  <si>
    <t>BHANUSHREE CHUNDAWAT</t>
  </si>
  <si>
    <t>20ETCCS017</t>
  </si>
  <si>
    <t>BHARAT KUMAR</t>
  </si>
  <si>
    <t>20ETCCS018</t>
  </si>
  <si>
    <t>BHAVESH DHARWAR</t>
  </si>
  <si>
    <t>20ETCCS019</t>
  </si>
  <si>
    <t>BURHANUDDIN</t>
  </si>
  <si>
    <t>20ETCCS020</t>
  </si>
  <si>
    <t>CHARVI GOKHRU</t>
  </si>
  <si>
    <t>20ETCCS021</t>
  </si>
  <si>
    <t>CHARVI UPADHYAY</t>
  </si>
  <si>
    <t>20ETCCS022</t>
  </si>
  <si>
    <t>CHAUHAN SURAJ SINGH</t>
  </si>
  <si>
    <t>20ETCCS023</t>
  </si>
  <si>
    <t>CHIRAG JOSHI</t>
  </si>
  <si>
    <t>20ETCCS024</t>
  </si>
  <si>
    <t>DAKSH SHARMA</t>
  </si>
  <si>
    <t>20ETCCS025</t>
  </si>
  <si>
    <t>DEEPANSHA BAYA</t>
  </si>
  <si>
    <t>20ETCCS026</t>
  </si>
  <si>
    <t>DEEPANSHU KUMAWAT</t>
  </si>
  <si>
    <t>20ETCCS027</t>
  </si>
  <si>
    <t>DEEPESH CHOUDHARY</t>
  </si>
  <si>
    <t>20ETCCS028</t>
  </si>
  <si>
    <t>DEV BIKANERIA</t>
  </si>
  <si>
    <t>20ETCCS030</t>
  </si>
  <si>
    <t>DEVESH MALI</t>
  </si>
  <si>
    <t>20ETCCS031</t>
  </si>
  <si>
    <t>DEVRAJ SINGH GEHLOT</t>
  </si>
  <si>
    <t>20ETCCS032</t>
  </si>
  <si>
    <t>DEVRAJ SINGH RAO</t>
  </si>
  <si>
    <t>20ETCCS033</t>
  </si>
  <si>
    <t>DHRUV PALIWAL</t>
  </si>
  <si>
    <t>20ETCCS034</t>
  </si>
  <si>
    <t>DIKSHANT DAK</t>
  </si>
  <si>
    <t>20ETCCS035</t>
  </si>
  <si>
    <t>DIVYA KAVDIA</t>
  </si>
  <si>
    <t>20ETCCS036</t>
  </si>
  <si>
    <t>DIVYAM SAINI</t>
  </si>
  <si>
    <t>20ETCCS037</t>
  </si>
  <si>
    <t>DIVYANSHU LOHAR</t>
  </si>
  <si>
    <t>20ETCCS038</t>
  </si>
  <si>
    <t>DIXANT MISHRA</t>
  </si>
  <si>
    <t>20ETCCS039</t>
  </si>
  <si>
    <t>GAGAN JAIN</t>
  </si>
  <si>
    <t>20ETCCS040</t>
  </si>
  <si>
    <t>GARIMA PARMAR</t>
  </si>
  <si>
    <t>20ETCCS041</t>
  </si>
  <si>
    <t>GAURAV JAIN</t>
  </si>
  <si>
    <t>20ETCCS042</t>
  </si>
  <si>
    <t>GAURAV VASHISHTHA</t>
  </si>
  <si>
    <t>20ETCCS043</t>
  </si>
  <si>
    <t>GOURI KUMAWAT</t>
  </si>
  <si>
    <t>20ETCCS044</t>
  </si>
  <si>
    <t>GUNREET KAUR</t>
  </si>
  <si>
    <t>20ETCCS045</t>
  </si>
  <si>
    <t>HANSHIKA MEHTA</t>
  </si>
  <si>
    <t>20ETCCS046</t>
  </si>
  <si>
    <t>HARSH MENON</t>
  </si>
  <si>
    <t>20ETCCS048</t>
  </si>
  <si>
    <t>HARSHALI JAIN</t>
  </si>
  <si>
    <t>20ETCCS049</t>
  </si>
  <si>
    <t>HARSHIT PANERI</t>
  </si>
  <si>
    <t>20ETCCS050</t>
  </si>
  <si>
    <t>HIMANSHI JAIN</t>
  </si>
  <si>
    <t>20ETCCS051</t>
  </si>
  <si>
    <t>HIMANSHI SUHALKA</t>
  </si>
  <si>
    <t>20ETCCS052</t>
  </si>
  <si>
    <t>HIMANSHU HADA</t>
  </si>
  <si>
    <t>20ETCCS053</t>
  </si>
  <si>
    <t>HIMANSHU JOSHI</t>
  </si>
  <si>
    <t>20ETCCS054</t>
  </si>
  <si>
    <t>ISHITA PAGARIA</t>
  </si>
  <si>
    <t>20ETCCS055</t>
  </si>
  <si>
    <t>JAIDEEP KUMAWAT</t>
  </si>
  <si>
    <t>20ETCCS056</t>
  </si>
  <si>
    <t>JAINAM JAIN</t>
  </si>
  <si>
    <t>20ETCCS057</t>
  </si>
  <si>
    <t>JASH HINGER</t>
  </si>
  <si>
    <t>20ETCCS058</t>
  </si>
  <si>
    <t>JATIN AMETA</t>
  </si>
  <si>
    <t>20ETCCS059</t>
  </si>
  <si>
    <t>KANISHK ASAWARA</t>
  </si>
  <si>
    <t>20ETCCS061</t>
  </si>
  <si>
    <t>KHETESH SUTHAR</t>
  </si>
  <si>
    <t>20ETCCS062</t>
  </si>
  <si>
    <t>KHUSH GADHWAL</t>
  </si>
  <si>
    <t>20ETCCS063</t>
  </si>
  <si>
    <t>KHUSHI MATHUR</t>
  </si>
  <si>
    <t>20ETCCS064</t>
  </si>
  <si>
    <t>MS KHUSHI VYAS</t>
  </si>
  <si>
    <t>20ETCCS065</t>
  </si>
  <si>
    <t>KRISHNA AGARWAL</t>
  </si>
  <si>
    <t>20ETCCS066</t>
  </si>
  <si>
    <t>LAKSHIT KUMAWAT</t>
  </si>
  <si>
    <t>20ETCCS067</t>
  </si>
  <si>
    <t>LAKSHYA KHANDELWAL</t>
  </si>
  <si>
    <t>20ETCCS070</t>
  </si>
  <si>
    <t>MANAV TAILOR</t>
  </si>
  <si>
    <t>20ETCCS071</t>
  </si>
  <si>
    <t>MANVI PALIWAL</t>
  </si>
  <si>
    <t>20ETCCS072</t>
  </si>
  <si>
    <t>MOHAMMED AMAAN</t>
  </si>
  <si>
    <t>20ETCCS073</t>
  </si>
  <si>
    <t>MOHAMMED ANJAR</t>
  </si>
  <si>
    <t>20ETCCS075</t>
  </si>
  <si>
    <t>MONISH SONI</t>
  </si>
  <si>
    <t>20ETCCS076</t>
  </si>
  <si>
    <t>MUSKAN CHOUDHARY</t>
  </si>
  <si>
    <t>20ETCCS077</t>
  </si>
  <si>
    <t>NAMAN SHARMA</t>
  </si>
  <si>
    <t>20ETCCS078</t>
  </si>
  <si>
    <t>NEHA CHOUHAN</t>
  </si>
  <si>
    <t>20ETCCS079</t>
  </si>
  <si>
    <t>NIKHIL MALI</t>
  </si>
  <si>
    <t>20ETCCS080</t>
  </si>
  <si>
    <t>NISHANT SHARMA</t>
  </si>
  <si>
    <t>20ETCCS081</t>
  </si>
  <si>
    <t>PALAK AGARWAL</t>
  </si>
  <si>
    <t>20ETCCS082</t>
  </si>
  <si>
    <t>PARAMVEER SINGH RATHORE</t>
  </si>
  <si>
    <t>20ETCCS084</t>
  </si>
  <si>
    <t>PARV JAIN</t>
  </si>
  <si>
    <t>20ETCCS085</t>
  </si>
  <si>
    <t>PATEL DHARMIKKUMAR RAJESHBHAI</t>
  </si>
  <si>
    <t>20ETCCS086</t>
  </si>
  <si>
    <t>PATEL SAKSHEEBAHEN RAVINDRABHAI</t>
  </si>
  <si>
    <t>20ETCCS087</t>
  </si>
  <si>
    <t>PIYUSH DAVE</t>
  </si>
  <si>
    <t>20ETCCS088</t>
  </si>
  <si>
    <t>PRANJUL SINGH</t>
  </si>
  <si>
    <t>20ETCCS089</t>
  </si>
  <si>
    <t>PRATHAM PITLIYA</t>
  </si>
  <si>
    <t>20ETCCS090</t>
  </si>
  <si>
    <t>PRATHAM SINGH TANWAR</t>
  </si>
  <si>
    <t>20ETCCS091</t>
  </si>
  <si>
    <t>PREETI KUSHWAHA</t>
  </si>
  <si>
    <t>20ETCCS092</t>
  </si>
  <si>
    <t>PREM PRAJAPAT</t>
  </si>
  <si>
    <t>20ETCCS093</t>
  </si>
  <si>
    <t>PRIYANSHU ARORA</t>
  </si>
  <si>
    <t>20ETCCS094</t>
  </si>
  <si>
    <t>PUSHKAR SUTHAR</t>
  </si>
  <si>
    <t>20ETCCS096</t>
  </si>
  <si>
    <t>ROHAN PRATAP SINGH SHEKHAWAT</t>
  </si>
  <si>
    <t>20ETCCS097</t>
  </si>
  <si>
    <t>ROHIT TAILOR</t>
  </si>
  <si>
    <t>20ETCCS098</t>
  </si>
  <si>
    <t>SANJAY MENARIA</t>
  </si>
  <si>
    <t>20ETCCS099</t>
  </si>
  <si>
    <t>SANKET TRIVEDI</t>
  </si>
  <si>
    <t>20ETCCS100</t>
  </si>
  <si>
    <t>SHUBH DAD</t>
  </si>
  <si>
    <t>20ETCCS101</t>
  </si>
  <si>
    <t>SIDDHARTH SHARMA</t>
  </si>
  <si>
    <t>20ETCCS102</t>
  </si>
  <si>
    <t>SIDDHRATH BANSAL</t>
  </si>
  <si>
    <t>20ETCCS103</t>
  </si>
  <si>
    <t>SOMYA CHAMPAWAT</t>
  </si>
  <si>
    <t>20ETCCS104</t>
  </si>
  <si>
    <t>SONAKSHI NEGI</t>
  </si>
  <si>
    <t>20ETCCS105</t>
  </si>
  <si>
    <t>SOURABH SOMANI</t>
  </si>
  <si>
    <t>20ETCCS106</t>
  </si>
  <si>
    <t>SUDHANSHU DENGRA</t>
  </si>
  <si>
    <t>20ETCCS107</t>
  </si>
  <si>
    <t>SUNIL KUMAWAT</t>
  </si>
  <si>
    <t>20ETCCS108</t>
  </si>
  <si>
    <t>SURAJMAL SUTHAR</t>
  </si>
  <si>
    <t>20ETCCS109</t>
  </si>
  <si>
    <t>SYED NIDA ALI</t>
  </si>
  <si>
    <t>20ETCCS110</t>
  </si>
  <si>
    <t>TEHLIL MEHMOOD KHAN</t>
  </si>
  <si>
    <t>20ETCCS111</t>
  </si>
  <si>
    <t>TOYASH NAGAR</t>
  </si>
  <si>
    <t>20ETCCS112</t>
  </si>
  <si>
    <t>UDIT KUMAWAT</t>
  </si>
  <si>
    <t>20ETCCS113</t>
  </si>
  <si>
    <t>VARUN AMETA</t>
  </si>
  <si>
    <t>20ETCCS114</t>
  </si>
  <si>
    <t>VINEET AGARWAL</t>
  </si>
  <si>
    <t>20ETCCS115</t>
  </si>
  <si>
    <t>VIRENDRA SINGH PANWAR</t>
  </si>
  <si>
    <t>20ETCCS116</t>
  </si>
  <si>
    <t>VISHAL SHARMA</t>
  </si>
  <si>
    <t>20ETCCS117</t>
  </si>
  <si>
    <t>YASH KUMAR GUPTA</t>
  </si>
  <si>
    <t>20ETCCS118</t>
  </si>
  <si>
    <t>YASH MALI</t>
  </si>
  <si>
    <t>20ETCCS119</t>
  </si>
  <si>
    <t>YASH SONI</t>
  </si>
  <si>
    <t>20ETCCS120</t>
  </si>
  <si>
    <t>YASHASVI JHALA</t>
  </si>
  <si>
    <t>20ETCCS122</t>
  </si>
  <si>
    <t>YUKTI JAIN</t>
  </si>
  <si>
    <t>20ETCCS300</t>
  </si>
  <si>
    <t>PRATYUSH CHHAJED</t>
  </si>
  <si>
    <t>20ETCCS301</t>
  </si>
  <si>
    <t>LUV AMETA</t>
  </si>
  <si>
    <t>20ETCCS302</t>
  </si>
  <si>
    <t>DEEPENDRA SOHIL</t>
  </si>
  <si>
    <t>20ETCCS303</t>
  </si>
  <si>
    <t>DHRUV KUMAR SINGH</t>
  </si>
  <si>
    <t>21ETCCS200</t>
  </si>
  <si>
    <t>SHAKTI RAJ SINGH RAJAWAT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</si>
</sst>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8"/>
      <name val="Arial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9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horizontal="left"/>
    </xf>
    <xf numFmtId="9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2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1" fontId="7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6" fillId="4" borderId="2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top" wrapTex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5" xfId="0" applyFont="1" applyBorder="1" applyAlignment="1">
      <alignment horizontal="center"/>
    </xf>
    <xf numFmtId="1" fontId="3" fillId="3" borderId="2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2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0" borderId="20" xfId="0" applyFont="1" applyBorder="1"/>
    <xf numFmtId="0" fontId="4" fillId="3" borderId="11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/>
    </xf>
    <xf numFmtId="0" fontId="2" fillId="0" borderId="23" xfId="0" applyFont="1" applyBorder="1"/>
    <xf numFmtId="9" fontId="4" fillId="2" borderId="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25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2" fillId="0" borderId="25" xfId="0" applyFont="1" applyBorder="1"/>
    <xf numFmtId="1" fontId="3" fillId="3" borderId="2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1" fontId="6" fillId="0" borderId="25" xfId="0" applyNumberFormat="1" applyFont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zoomScale="120" zoomScaleNormal="120" workbookViewId="0">
      <selection activeCell="G12" sqref="G12"/>
    </sheetView>
  </sheetViews>
  <sheetFormatPr defaultColWidth="12.59765625" defaultRowHeight="15" customHeight="1" x14ac:dyDescent="0.25"/>
  <cols>
    <col min="1" max="1" width="15.59765625" customWidth="1"/>
    <col min="2" max="25" width="8" customWidth="1"/>
  </cols>
  <sheetData>
    <row r="1" spans="1:25" ht="19.5" customHeight="1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">
      <c r="A3" s="77" t="s">
        <v>87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">
      <c r="A4" s="77" t="s">
        <v>88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 x14ac:dyDescent="0.35">
      <c r="A5" s="49" t="s">
        <v>2</v>
      </c>
      <c r="B5" s="50" t="s">
        <v>3</v>
      </c>
      <c r="C5" s="50" t="s">
        <v>4</v>
      </c>
      <c r="D5" s="50" t="s">
        <v>5</v>
      </c>
      <c r="E5" s="50" t="s">
        <v>6</v>
      </c>
      <c r="F5" s="50" t="s">
        <v>7</v>
      </c>
      <c r="G5" s="50" t="s">
        <v>8</v>
      </c>
      <c r="H5" s="50" t="s">
        <v>9</v>
      </c>
      <c r="I5" s="50" t="s">
        <v>10</v>
      </c>
      <c r="J5" s="50" t="s">
        <v>11</v>
      </c>
      <c r="K5" s="50" t="s">
        <v>12</v>
      </c>
      <c r="L5" s="50" t="s">
        <v>13</v>
      </c>
      <c r="M5" s="50" t="s">
        <v>14</v>
      </c>
      <c r="N5" s="50" t="s">
        <v>15</v>
      </c>
      <c r="O5" s="51" t="s">
        <v>16</v>
      </c>
      <c r="P5" s="54" t="s">
        <v>17</v>
      </c>
      <c r="Q5" s="3"/>
      <c r="R5" s="3"/>
      <c r="S5" s="3"/>
      <c r="T5" s="3"/>
      <c r="U5" s="3"/>
      <c r="V5" s="3"/>
      <c r="W5" s="3"/>
      <c r="X5" s="3"/>
      <c r="Y5" s="3"/>
    </row>
    <row r="6" spans="1:25" ht="19.5" customHeight="1" thickBot="1" x14ac:dyDescent="0.35">
      <c r="A6" s="4" t="s">
        <v>89</v>
      </c>
      <c r="B6" s="62">
        <v>0</v>
      </c>
      <c r="C6" s="62">
        <v>2</v>
      </c>
      <c r="D6" s="62">
        <v>0</v>
      </c>
      <c r="E6" s="62">
        <v>1</v>
      </c>
      <c r="F6" s="62">
        <v>0</v>
      </c>
      <c r="G6" s="62">
        <v>0</v>
      </c>
      <c r="H6" s="62">
        <v>1</v>
      </c>
      <c r="I6" s="62">
        <v>1</v>
      </c>
      <c r="J6" s="62">
        <v>0</v>
      </c>
      <c r="K6" s="62">
        <v>2</v>
      </c>
      <c r="L6" s="62">
        <v>0</v>
      </c>
      <c r="M6" s="62">
        <v>0</v>
      </c>
      <c r="N6" s="5">
        <v>0</v>
      </c>
      <c r="O6" s="52">
        <v>0</v>
      </c>
      <c r="P6" s="55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 x14ac:dyDescent="0.35">
      <c r="A7" s="4" t="s">
        <v>90</v>
      </c>
      <c r="B7" s="62">
        <v>0</v>
      </c>
      <c r="C7" s="62">
        <v>3</v>
      </c>
      <c r="D7" s="62">
        <v>0</v>
      </c>
      <c r="E7" s="62">
        <v>1</v>
      </c>
      <c r="F7" s="62">
        <v>0</v>
      </c>
      <c r="G7" s="62">
        <v>0</v>
      </c>
      <c r="H7" s="62">
        <v>2</v>
      </c>
      <c r="I7" s="62">
        <v>0</v>
      </c>
      <c r="J7" s="62">
        <v>0</v>
      </c>
      <c r="K7" s="62">
        <v>2</v>
      </c>
      <c r="L7" s="62">
        <v>0</v>
      </c>
      <c r="M7" s="62">
        <v>0</v>
      </c>
      <c r="N7" s="5">
        <v>0</v>
      </c>
      <c r="O7" s="52">
        <v>0</v>
      </c>
      <c r="P7" s="55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35">
      <c r="A8" s="4" t="s">
        <v>91</v>
      </c>
      <c r="B8" s="62">
        <v>0</v>
      </c>
      <c r="C8" s="62">
        <v>2</v>
      </c>
      <c r="D8" s="62">
        <v>0</v>
      </c>
      <c r="E8" s="62">
        <v>0</v>
      </c>
      <c r="F8" s="62">
        <v>0</v>
      </c>
      <c r="G8" s="62">
        <v>0</v>
      </c>
      <c r="H8" s="62">
        <v>2</v>
      </c>
      <c r="I8" s="62">
        <v>2</v>
      </c>
      <c r="J8" s="62">
        <v>0</v>
      </c>
      <c r="K8" s="62">
        <v>2</v>
      </c>
      <c r="L8" s="62">
        <v>0</v>
      </c>
      <c r="M8" s="62">
        <v>0</v>
      </c>
      <c r="N8" s="5">
        <v>0</v>
      </c>
      <c r="O8" s="52">
        <v>0</v>
      </c>
      <c r="P8" s="55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35">
      <c r="A9" s="4" t="s">
        <v>92</v>
      </c>
      <c r="B9" s="62">
        <v>0</v>
      </c>
      <c r="C9" s="62">
        <v>3</v>
      </c>
      <c r="D9" s="62">
        <v>0</v>
      </c>
      <c r="E9" s="62">
        <v>0</v>
      </c>
      <c r="F9" s="62">
        <v>0</v>
      </c>
      <c r="G9" s="62">
        <v>0</v>
      </c>
      <c r="H9" s="62">
        <v>2</v>
      </c>
      <c r="I9" s="62">
        <v>2</v>
      </c>
      <c r="J9" s="62">
        <v>0</v>
      </c>
      <c r="K9" s="62">
        <v>2</v>
      </c>
      <c r="L9" s="62">
        <v>0</v>
      </c>
      <c r="M9" s="62">
        <v>0</v>
      </c>
      <c r="N9" s="5">
        <v>0</v>
      </c>
      <c r="O9" s="52">
        <v>0</v>
      </c>
      <c r="P9" s="55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 x14ac:dyDescent="0.35">
      <c r="A10" s="4" t="s">
        <v>93</v>
      </c>
      <c r="B10" s="62">
        <v>0</v>
      </c>
      <c r="C10" s="62">
        <v>2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5">
        <v>0</v>
      </c>
      <c r="O10" s="52">
        <v>0</v>
      </c>
      <c r="P10" s="55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3">
      <c r="A11" s="4" t="s">
        <v>94</v>
      </c>
      <c r="B11" s="6">
        <f t="shared" ref="B11:O11" si="0">AVERAGE(B6:B10)</f>
        <v>0</v>
      </c>
      <c r="C11" s="6">
        <f t="shared" si="0"/>
        <v>2.4</v>
      </c>
      <c r="D11" s="6">
        <f t="shared" si="0"/>
        <v>0</v>
      </c>
      <c r="E11" s="6">
        <f t="shared" si="0"/>
        <v>0.4</v>
      </c>
      <c r="F11" s="6">
        <f t="shared" si="0"/>
        <v>0</v>
      </c>
      <c r="G11" s="6">
        <f t="shared" si="0"/>
        <v>0</v>
      </c>
      <c r="H11" s="6">
        <f t="shared" si="0"/>
        <v>1.4</v>
      </c>
      <c r="I11" s="6">
        <f t="shared" si="0"/>
        <v>1</v>
      </c>
      <c r="J11" s="6">
        <f t="shared" si="0"/>
        <v>0</v>
      </c>
      <c r="K11" s="6">
        <f t="shared" si="0"/>
        <v>1.6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53">
        <f t="shared" si="0"/>
        <v>0</v>
      </c>
      <c r="P11" s="56">
        <f t="shared" ref="P11" si="1">AVERAGE(P6:P10)</f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8.2" customHeight="1" x14ac:dyDescent="0.3">
      <c r="A12" s="4" t="s">
        <v>95</v>
      </c>
      <c r="B12" s="7">
        <f t="shared" ref="B12:O12" si="2">ROUND(B11,0)</f>
        <v>0</v>
      </c>
      <c r="C12" s="7">
        <f t="shared" si="2"/>
        <v>2</v>
      </c>
      <c r="D12" s="7">
        <f t="shared" si="2"/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1</v>
      </c>
      <c r="I12" s="7">
        <f t="shared" si="2"/>
        <v>1</v>
      </c>
      <c r="J12" s="7">
        <f t="shared" si="2"/>
        <v>0</v>
      </c>
      <c r="K12" s="7">
        <f t="shared" si="2"/>
        <v>2</v>
      </c>
      <c r="L12" s="7">
        <f t="shared" si="2"/>
        <v>0</v>
      </c>
      <c r="M12" s="7">
        <f t="shared" si="2"/>
        <v>0</v>
      </c>
      <c r="N12" s="57">
        <f t="shared" si="2"/>
        <v>0</v>
      </c>
      <c r="O12" s="57">
        <f t="shared" si="2"/>
        <v>0</v>
      </c>
      <c r="P12" s="58">
        <f t="shared" ref="P12" si="3">ROUND(P11,0)</f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3">
      <c r="A13" s="75" t="s">
        <v>23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8"/>
      <c r="O13" s="78"/>
      <c r="P13" s="78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3:M13"/>
    <mergeCell ref="A1:P1"/>
    <mergeCell ref="A2:P2"/>
    <mergeCell ref="A3:P3"/>
    <mergeCell ref="A4:P4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selection activeCell="A11" sqref="A11"/>
    </sheetView>
  </sheetViews>
  <sheetFormatPr defaultColWidth="12.59765625" defaultRowHeight="15" customHeight="1" x14ac:dyDescent="0.25"/>
  <cols>
    <col min="1" max="1" width="12.3984375" customWidth="1"/>
    <col min="2" max="25" width="7.59765625" customWidth="1"/>
  </cols>
  <sheetData>
    <row r="1" spans="1:25" ht="19.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25" ht="19.5" customHeight="1" x14ac:dyDescent="0.25">
      <c r="A2" s="109" t="s">
        <v>82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25" ht="19.5" customHeight="1" x14ac:dyDescent="0.25">
      <c r="A3" s="109" t="str">
        <f>'CO-PO Mapping'!A3:P3</f>
        <v>IV YEAR VII SEM SEC A and B (8TT6-60.2)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25" ht="19.5" customHeight="1" x14ac:dyDescent="0.25">
      <c r="A4" s="109" t="str">
        <f>'CO-PO Mapping'!A4:P4</f>
        <v>SUBJECT: DISASTER MANAGEMENT                                                                                                      Faculty: Mr. Nishit Jain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25" ht="31.2" x14ac:dyDescent="0.25">
      <c r="A5" s="59" t="s">
        <v>2</v>
      </c>
      <c r="B5" s="60" t="s">
        <v>3</v>
      </c>
      <c r="C5" s="60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0" t="s">
        <v>12</v>
      </c>
      <c r="L5" s="60" t="s">
        <v>13</v>
      </c>
      <c r="M5" s="60" t="s">
        <v>14</v>
      </c>
      <c r="N5" s="60" t="s">
        <v>15</v>
      </c>
      <c r="O5" s="60" t="s">
        <v>16</v>
      </c>
      <c r="P5" s="60" t="s">
        <v>17</v>
      </c>
      <c r="Q5" s="48"/>
      <c r="R5" s="48"/>
      <c r="S5" s="48"/>
      <c r="T5" s="48"/>
      <c r="U5" s="48"/>
      <c r="V5" s="48"/>
      <c r="W5" s="48"/>
      <c r="X5" s="48"/>
      <c r="Y5" s="48"/>
    </row>
    <row r="6" spans="1:25" ht="19.5" customHeight="1" x14ac:dyDescent="0.25">
      <c r="A6" s="4" t="s">
        <v>89</v>
      </c>
      <c r="B6" s="34">
        <f>((('Attainment Sheet Sessional'!$E134/3)*0.6)*'CO-PO Mapping'!B6)/3</f>
        <v>0</v>
      </c>
      <c r="C6" s="34">
        <f>((('Attainment Sheet Sessional'!$E134/3)*0.6)*'CO-PO Mapping'!C6)/3</f>
        <v>0.39999999999999997</v>
      </c>
      <c r="D6" s="34">
        <f>((('Attainment Sheet Sessional'!$E134/3)*0.6)*'CO-PO Mapping'!D6)/3</f>
        <v>0</v>
      </c>
      <c r="E6" s="34">
        <f>((('Attainment Sheet Sessional'!$E134/3)*0.6)*'CO-PO Mapping'!E6)/3</f>
        <v>0.19999999999999998</v>
      </c>
      <c r="F6" s="34">
        <f>((('Attainment Sheet Sessional'!$E134/3)*0.6)*'CO-PO Mapping'!F6)/3</f>
        <v>0</v>
      </c>
      <c r="G6" s="34">
        <f>((('Attainment Sheet Sessional'!$E134/3)*0.6)*'CO-PO Mapping'!G6)/3</f>
        <v>0</v>
      </c>
      <c r="H6" s="34">
        <f>((('Attainment Sheet Sessional'!$E134/3)*0.6)*'CO-PO Mapping'!H6)/3</f>
        <v>0.19999999999999998</v>
      </c>
      <c r="I6" s="34">
        <f>((('Attainment Sheet Sessional'!$E134/3)*0.6)*'CO-PO Mapping'!I6)/3</f>
        <v>0.19999999999999998</v>
      </c>
      <c r="J6" s="34">
        <f>((('Attainment Sheet Sessional'!$E134/3)*0.6)*'CO-PO Mapping'!J6)/3</f>
        <v>0</v>
      </c>
      <c r="K6" s="34">
        <f>((('Attainment Sheet Sessional'!$E134/3)*0.6)*'CO-PO Mapping'!K6)/3</f>
        <v>0.39999999999999997</v>
      </c>
      <c r="L6" s="34">
        <f>((('Attainment Sheet Sessional'!$E134/3)*0.6)*'CO-PO Mapping'!L6)/3</f>
        <v>0</v>
      </c>
      <c r="M6" s="34">
        <f>((('Attainment Sheet Sessional'!$E134/3)*0.6)*'CO-PO Mapping'!M6)/3</f>
        <v>0</v>
      </c>
      <c r="N6" s="34">
        <f>((('Attainment Sheet Sessional'!$E134/3)*0.6)*'CO-PO Mapping'!N6)/3</f>
        <v>0</v>
      </c>
      <c r="O6" s="34">
        <f>((('Attainment Sheet Sessional'!$E134/3)*0.6)*'CO-PO Mapping'!O6)/3</f>
        <v>0</v>
      </c>
      <c r="P6" s="34">
        <f>((('Attainment Sheet Sessional'!$E134/3)*0.6)*'CO-PO Mapping'!P6)/3</f>
        <v>0</v>
      </c>
    </row>
    <row r="7" spans="1:25" ht="19.5" customHeight="1" x14ac:dyDescent="0.25">
      <c r="A7" s="4" t="s">
        <v>90</v>
      </c>
      <c r="B7" s="34">
        <f>((('Attainment Sheet Sessional'!$E135/3)*0.6)*'CO-PO Mapping'!B7)/3</f>
        <v>0</v>
      </c>
      <c r="C7" s="34">
        <f>((('Attainment Sheet Sessional'!$E135/3)*0.6)*'CO-PO Mapping'!C7)/3</f>
        <v>0.6</v>
      </c>
      <c r="D7" s="34">
        <f>((('Attainment Sheet Sessional'!$E135/3)*0.6)*'CO-PO Mapping'!D7)/3</f>
        <v>0</v>
      </c>
      <c r="E7" s="34">
        <f>((('Attainment Sheet Sessional'!$E135/3)*0.6)*'CO-PO Mapping'!E7)/3</f>
        <v>0.19999999999999998</v>
      </c>
      <c r="F7" s="34">
        <f>((('Attainment Sheet Sessional'!$E135/3)*0.6)*'CO-PO Mapping'!F7)/3</f>
        <v>0</v>
      </c>
      <c r="G7" s="34">
        <f>((('Attainment Sheet Sessional'!$E135/3)*0.6)*'CO-PO Mapping'!G7)/3</f>
        <v>0</v>
      </c>
      <c r="H7" s="34">
        <f>((('Attainment Sheet Sessional'!$E135/3)*0.6)*'CO-PO Mapping'!H7)/3</f>
        <v>0.39999999999999997</v>
      </c>
      <c r="I7" s="34">
        <f>((('Attainment Sheet Sessional'!$E135/3)*0.6)*'CO-PO Mapping'!I7)/3</f>
        <v>0</v>
      </c>
      <c r="J7" s="34">
        <f>((('Attainment Sheet Sessional'!$E135/3)*0.6)*'CO-PO Mapping'!J7)/3</f>
        <v>0</v>
      </c>
      <c r="K7" s="34">
        <f>((('Attainment Sheet Sessional'!$E135/3)*0.6)*'CO-PO Mapping'!K7)/3</f>
        <v>0.39999999999999997</v>
      </c>
      <c r="L7" s="34">
        <f>((('Attainment Sheet Sessional'!$E135/3)*0.6)*'CO-PO Mapping'!L7)/3</f>
        <v>0</v>
      </c>
      <c r="M7" s="34">
        <f>((('Attainment Sheet Sessional'!$E135/3)*0.6)*'CO-PO Mapping'!M7)/3</f>
        <v>0</v>
      </c>
      <c r="N7" s="34">
        <f>((('Attainment Sheet Sessional'!$E135/3)*0.6)*'CO-PO Mapping'!N7)/3</f>
        <v>0</v>
      </c>
      <c r="O7" s="34">
        <f>((('Attainment Sheet Sessional'!$E135/3)*0.6)*'CO-PO Mapping'!O7)/3</f>
        <v>0</v>
      </c>
      <c r="P7" s="34">
        <f>((('Attainment Sheet Sessional'!$E135/3)*0.6)*'CO-PO Mapping'!P7)/3</f>
        <v>0</v>
      </c>
    </row>
    <row r="8" spans="1:25" ht="19.5" customHeight="1" x14ac:dyDescent="0.25">
      <c r="A8" s="4" t="s">
        <v>91</v>
      </c>
      <c r="B8" s="34">
        <f>((('Attainment Sheet Sessional'!$E136/3)*0.6)*'CO-PO Mapping'!B8)/3</f>
        <v>0</v>
      </c>
      <c r="C8" s="34">
        <f>((('Attainment Sheet Sessional'!$E136/3)*0.6)*'CO-PO Mapping'!C8)/3</f>
        <v>0.39999999999999997</v>
      </c>
      <c r="D8" s="34">
        <f>((('Attainment Sheet Sessional'!$E136/3)*0.6)*'CO-PO Mapping'!D8)/3</f>
        <v>0</v>
      </c>
      <c r="E8" s="34">
        <f>((('Attainment Sheet Sessional'!$E136/3)*0.6)*'CO-PO Mapping'!E8)/3</f>
        <v>0</v>
      </c>
      <c r="F8" s="34">
        <f>((('Attainment Sheet Sessional'!$E136/3)*0.6)*'CO-PO Mapping'!F8)/3</f>
        <v>0</v>
      </c>
      <c r="G8" s="34">
        <f>((('Attainment Sheet Sessional'!$E136/3)*0.6)*'CO-PO Mapping'!G8)/3</f>
        <v>0</v>
      </c>
      <c r="H8" s="34">
        <f>((('Attainment Sheet Sessional'!$E136/3)*0.6)*'CO-PO Mapping'!H8)/3</f>
        <v>0.39999999999999997</v>
      </c>
      <c r="I8" s="34">
        <f>((('Attainment Sheet Sessional'!$E136/3)*0.6)*'CO-PO Mapping'!I8)/3</f>
        <v>0.39999999999999997</v>
      </c>
      <c r="J8" s="34">
        <f>((('Attainment Sheet Sessional'!$E136/3)*0.6)*'CO-PO Mapping'!J8)/3</f>
        <v>0</v>
      </c>
      <c r="K8" s="34">
        <f>((('Attainment Sheet Sessional'!$E136/3)*0.6)*'CO-PO Mapping'!K8)/3</f>
        <v>0.39999999999999997</v>
      </c>
      <c r="L8" s="34">
        <f>((('Attainment Sheet Sessional'!$E136/3)*0.6)*'CO-PO Mapping'!L8)/3</f>
        <v>0</v>
      </c>
      <c r="M8" s="34">
        <f>((('Attainment Sheet Sessional'!$E136/3)*0.6)*'CO-PO Mapping'!M8)/3</f>
        <v>0</v>
      </c>
      <c r="N8" s="34">
        <f>((('Attainment Sheet Sessional'!$E136/3)*0.6)*'CO-PO Mapping'!N8)/3</f>
        <v>0</v>
      </c>
      <c r="O8" s="34">
        <f>((('Attainment Sheet Sessional'!$E136/3)*0.6)*'CO-PO Mapping'!O8)/3</f>
        <v>0</v>
      </c>
      <c r="P8" s="34">
        <f>((('Attainment Sheet Sessional'!$E136/3)*0.6)*'CO-PO Mapping'!P8)/3</f>
        <v>0</v>
      </c>
    </row>
    <row r="9" spans="1:25" ht="19.5" customHeight="1" x14ac:dyDescent="0.25">
      <c r="A9" s="4" t="s">
        <v>92</v>
      </c>
      <c r="B9" s="34">
        <f>((('Attainment Sheet Sessional'!$E137/3)*0.6)*'CO-PO Mapping'!B9)/3</f>
        <v>0</v>
      </c>
      <c r="C9" s="34">
        <f>((('Attainment Sheet Sessional'!$E137/3)*0.6)*'CO-PO Mapping'!C9)/3</f>
        <v>0.39999999999999997</v>
      </c>
      <c r="D9" s="34">
        <f>((('Attainment Sheet Sessional'!$E137/3)*0.6)*'CO-PO Mapping'!D9)/3</f>
        <v>0</v>
      </c>
      <c r="E9" s="34">
        <f>((('Attainment Sheet Sessional'!$E137/3)*0.6)*'CO-PO Mapping'!E9)/3</f>
        <v>0</v>
      </c>
      <c r="F9" s="34">
        <f>((('Attainment Sheet Sessional'!$E137/3)*0.6)*'CO-PO Mapping'!F9)/3</f>
        <v>0</v>
      </c>
      <c r="G9" s="34">
        <f>((('Attainment Sheet Sessional'!$E137/3)*0.6)*'CO-PO Mapping'!G9)/3</f>
        <v>0</v>
      </c>
      <c r="H9" s="34">
        <f>((('Attainment Sheet Sessional'!$E137/3)*0.6)*'CO-PO Mapping'!H9)/3</f>
        <v>0.26666666666666666</v>
      </c>
      <c r="I9" s="34">
        <f>((('Attainment Sheet Sessional'!$E137/3)*0.6)*'CO-PO Mapping'!I9)/3</f>
        <v>0.26666666666666666</v>
      </c>
      <c r="J9" s="34">
        <f>((('Attainment Sheet Sessional'!$E137/3)*0.6)*'CO-PO Mapping'!J9)/3</f>
        <v>0</v>
      </c>
      <c r="K9" s="34">
        <f>((('Attainment Sheet Sessional'!$E137/3)*0.6)*'CO-PO Mapping'!K9)/3</f>
        <v>0.26666666666666666</v>
      </c>
      <c r="L9" s="34">
        <f>((('Attainment Sheet Sessional'!$E137/3)*0.6)*'CO-PO Mapping'!L9)/3</f>
        <v>0</v>
      </c>
      <c r="M9" s="34">
        <f>((('Attainment Sheet Sessional'!$E137/3)*0.6)*'CO-PO Mapping'!M9)/3</f>
        <v>0</v>
      </c>
      <c r="N9" s="34">
        <f>((('Attainment Sheet Sessional'!$E137/3)*0.6)*'CO-PO Mapping'!N9)/3</f>
        <v>0</v>
      </c>
      <c r="O9" s="34">
        <f>((('Attainment Sheet Sessional'!$E137/3)*0.6)*'CO-PO Mapping'!O9)/3</f>
        <v>0</v>
      </c>
      <c r="P9" s="34">
        <f>((('Attainment Sheet Sessional'!$E137/3)*0.6)*'CO-PO Mapping'!P9)/3</f>
        <v>0</v>
      </c>
    </row>
    <row r="10" spans="1:25" ht="19.5" customHeight="1" x14ac:dyDescent="0.25">
      <c r="A10" s="4" t="s">
        <v>93</v>
      </c>
      <c r="B10" s="34">
        <f>((('Attainment Sheet Sessional'!$E138/3)*0.6)*'CO-PO Mapping'!B10)/3</f>
        <v>0</v>
      </c>
      <c r="C10" s="34">
        <f>((('Attainment Sheet Sessional'!$E138/3)*0.6)*'CO-PO Mapping'!C10)/3</f>
        <v>0.13333333333333333</v>
      </c>
      <c r="D10" s="34">
        <f>((('Attainment Sheet Sessional'!$E138/3)*0.6)*'CO-PO Mapping'!D10)/3</f>
        <v>0</v>
      </c>
      <c r="E10" s="34">
        <f>((('Attainment Sheet Sessional'!$E138/3)*0.6)*'CO-PO Mapping'!E10)/3</f>
        <v>0</v>
      </c>
      <c r="F10" s="34">
        <f>((('Attainment Sheet Sessional'!$E138/3)*0.6)*'CO-PO Mapping'!F10)/3</f>
        <v>0</v>
      </c>
      <c r="G10" s="34">
        <f>((('Attainment Sheet Sessional'!$E138/3)*0.6)*'CO-PO Mapping'!G10)/3</f>
        <v>0</v>
      </c>
      <c r="H10" s="34">
        <f>((('Attainment Sheet Sessional'!$E138/3)*0.6)*'CO-PO Mapping'!H10)/3</f>
        <v>0</v>
      </c>
      <c r="I10" s="34">
        <f>((('Attainment Sheet Sessional'!$E138/3)*0.6)*'CO-PO Mapping'!I10)/3</f>
        <v>0</v>
      </c>
      <c r="J10" s="34">
        <f>((('Attainment Sheet Sessional'!$E138/3)*0.6)*'CO-PO Mapping'!J10)/3</f>
        <v>0</v>
      </c>
      <c r="K10" s="34">
        <f>((('Attainment Sheet Sessional'!$E138/3)*0.6)*'CO-PO Mapping'!K10)/3</f>
        <v>0</v>
      </c>
      <c r="L10" s="34">
        <f>((('Attainment Sheet Sessional'!$E138/3)*0.6)*'CO-PO Mapping'!L10)/3</f>
        <v>0</v>
      </c>
      <c r="M10" s="34">
        <f>((('Attainment Sheet Sessional'!$E138/3)*0.6)*'CO-PO Mapping'!M10)/3</f>
        <v>0</v>
      </c>
      <c r="N10" s="34">
        <f>((('Attainment Sheet Sessional'!$E138/3)*0.6)*'CO-PO Mapping'!N10)/3</f>
        <v>0</v>
      </c>
      <c r="O10" s="34">
        <f>((('Attainment Sheet Sessional'!$E138/3)*0.6)*'CO-PO Mapping'!O10)/3</f>
        <v>0</v>
      </c>
      <c r="P10" s="34">
        <f>((('Attainment Sheet Sessional'!$E138/3)*0.6)*'CO-PO Mapping'!P10)/3</f>
        <v>0</v>
      </c>
    </row>
    <row r="11" spans="1:25" ht="28.8" x14ac:dyDescent="0.25">
      <c r="A11" s="4" t="s">
        <v>94</v>
      </c>
      <c r="B11" s="34">
        <f t="shared" ref="B11:O11" si="0">AVERAGE(B6:B10)</f>
        <v>0</v>
      </c>
      <c r="C11" s="34">
        <f t="shared" si="0"/>
        <v>0.3866666666666666</v>
      </c>
      <c r="D11" s="34">
        <f t="shared" si="0"/>
        <v>0</v>
      </c>
      <c r="E11" s="34">
        <f t="shared" si="0"/>
        <v>7.9999999999999988E-2</v>
      </c>
      <c r="F11" s="34">
        <f t="shared" si="0"/>
        <v>0</v>
      </c>
      <c r="G11" s="34">
        <f t="shared" si="0"/>
        <v>0</v>
      </c>
      <c r="H11" s="34">
        <f t="shared" si="0"/>
        <v>0.2533333333333333</v>
      </c>
      <c r="I11" s="34">
        <f t="shared" si="0"/>
        <v>0.17333333333333334</v>
      </c>
      <c r="J11" s="34">
        <f t="shared" si="0"/>
        <v>0</v>
      </c>
      <c r="K11" s="34">
        <f t="shared" si="0"/>
        <v>0.29333333333333333</v>
      </c>
      <c r="L11" s="34">
        <f t="shared" si="0"/>
        <v>0</v>
      </c>
      <c r="M11" s="34">
        <f t="shared" si="0"/>
        <v>0</v>
      </c>
      <c r="N11" s="61">
        <f t="shared" si="0"/>
        <v>0</v>
      </c>
      <c r="O11" s="61">
        <f t="shared" si="0"/>
        <v>0</v>
      </c>
      <c r="P11" s="61">
        <f t="shared" ref="P11" si="1">AVERAGE(P6:P10)</f>
        <v>0</v>
      </c>
    </row>
    <row r="12" spans="1:25" ht="39.75" customHeight="1" x14ac:dyDescent="0.25">
      <c r="A12" s="101" t="s">
        <v>39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110"/>
      <c r="O12" s="110"/>
      <c r="P12" s="110"/>
    </row>
    <row r="16" spans="1:25" ht="15.6" x14ac:dyDescent="0.3">
      <c r="F16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2:M12"/>
    <mergeCell ref="A4:P4"/>
    <mergeCell ref="A3:P3"/>
    <mergeCell ref="A2:P2"/>
    <mergeCell ref="A1:P1"/>
    <mergeCell ref="N12:P12"/>
  </mergeCells>
  <phoneticPr fontId="11" type="noConversion"/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tabSelected="1" workbookViewId="0">
      <selection activeCell="A8" sqref="A8:M8"/>
    </sheetView>
  </sheetViews>
  <sheetFormatPr defaultColWidth="12.59765625" defaultRowHeight="15" customHeight="1" x14ac:dyDescent="0.25"/>
  <cols>
    <col min="1" max="1" width="10.8984375" customWidth="1"/>
    <col min="2" max="25" width="8" customWidth="1"/>
  </cols>
  <sheetData>
    <row r="1" spans="1:25" ht="19.5" customHeight="1" x14ac:dyDescent="0.3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109" t="s">
        <v>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">
      <c r="A3" s="109" t="str">
        <f>'CO-PO Mapping'!A3:P3</f>
        <v>IV YEAR VII SEM SEC A and B (8TT6-60.2)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">
      <c r="A4" s="109" t="str">
        <f>'CO-PO Mapping'!A4:P4</f>
        <v>SUBJECT: DISASTER MANAGEMENT                                                                                                      Faculty: Mr. Nishit Jain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 x14ac:dyDescent="0.3">
      <c r="A5" s="60" t="s">
        <v>53</v>
      </c>
      <c r="B5" s="60" t="s">
        <v>3</v>
      </c>
      <c r="C5" s="60" t="s">
        <v>4</v>
      </c>
      <c r="D5" s="60" t="s">
        <v>5</v>
      </c>
      <c r="E5" s="60" t="s">
        <v>6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0" t="s">
        <v>12</v>
      </c>
      <c r="L5" s="60" t="s">
        <v>13</v>
      </c>
      <c r="M5" s="60" t="s">
        <v>14</v>
      </c>
      <c r="N5" s="60" t="s">
        <v>15</v>
      </c>
      <c r="O5" s="60" t="s">
        <v>16</v>
      </c>
      <c r="P5" s="60" t="s">
        <v>17</v>
      </c>
      <c r="Q5" s="9"/>
      <c r="R5" s="9"/>
      <c r="S5" s="9"/>
      <c r="T5" s="9"/>
      <c r="U5" s="9"/>
      <c r="V5" s="9"/>
      <c r="W5" s="9"/>
      <c r="X5" s="9"/>
      <c r="Y5" s="9"/>
    </row>
    <row r="6" spans="1:25" ht="19.5" customHeight="1" x14ac:dyDescent="0.3">
      <c r="A6" s="31" t="s">
        <v>97</v>
      </c>
      <c r="B6" s="34">
        <f>'Attainment Tool 1 C to PO'!B6+'Attainment CO to PO Sessional'!B11</f>
        <v>0</v>
      </c>
      <c r="C6" s="34">
        <f>'Attainment Tool 1 C to PO'!C6+'Attainment CO to PO Sessional'!C11</f>
        <v>2.0666666666666664</v>
      </c>
      <c r="D6" s="34">
        <f>'Attainment Tool 1 C to PO'!D6+'Attainment CO to PO Sessional'!D11</f>
        <v>0</v>
      </c>
      <c r="E6" s="34">
        <f>'Attainment Tool 1 C to PO'!E6+'Attainment CO to PO Sessional'!E11</f>
        <v>0.36</v>
      </c>
      <c r="F6" s="34">
        <f>'Attainment Tool 1 C to PO'!F6+'Attainment CO to PO Sessional'!F11</f>
        <v>0</v>
      </c>
      <c r="G6" s="34">
        <f>'Attainment Tool 1 C to PO'!G6+'Attainment CO to PO Sessional'!G11</f>
        <v>0</v>
      </c>
      <c r="H6" s="34">
        <f>'Attainment Tool 1 C to PO'!H6+'Attainment CO to PO Sessional'!H11</f>
        <v>1.2333333333333334</v>
      </c>
      <c r="I6" s="34">
        <f>'Attainment Tool 1 C to PO'!I6+'Attainment CO to PO Sessional'!I11</f>
        <v>0.87333333333333341</v>
      </c>
      <c r="J6" s="34">
        <f>'Attainment Tool 1 C to PO'!J6+'Attainment CO to PO Sessional'!J11</f>
        <v>0</v>
      </c>
      <c r="K6" s="34">
        <f>'Attainment Tool 1 C to PO'!K6+'Attainment CO to PO Sessional'!K11</f>
        <v>1.4133333333333336</v>
      </c>
      <c r="L6" s="34">
        <f>'Attainment Tool 1 C to PO'!L6+'Attainment CO to PO Sessional'!L11</f>
        <v>0</v>
      </c>
      <c r="M6" s="34">
        <f>'Attainment Tool 1 C to PO'!M6+'Attainment CO to PO Sessional'!M11</f>
        <v>0</v>
      </c>
      <c r="N6" s="34">
        <f>'Attainment Tool 1 C to PO'!N6+'Attainment CO to PO Sessional'!N11</f>
        <v>0</v>
      </c>
      <c r="O6" s="34">
        <f>'Attainment Tool 1 C to PO'!O6+'Attainment CO to PO Sessional'!O11</f>
        <v>0</v>
      </c>
      <c r="P6" s="34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3">
      <c r="A7" s="29" t="s">
        <v>98</v>
      </c>
      <c r="B7" s="34">
        <f t="shared" ref="B7:O7" si="0">ROUND(B6,0)</f>
        <v>0</v>
      </c>
      <c r="C7" s="34">
        <f t="shared" si="0"/>
        <v>2</v>
      </c>
      <c r="D7" s="34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1</v>
      </c>
      <c r="I7" s="34">
        <f t="shared" si="0"/>
        <v>1</v>
      </c>
      <c r="J7" s="34">
        <f t="shared" si="0"/>
        <v>0</v>
      </c>
      <c r="K7" s="34">
        <f t="shared" si="0"/>
        <v>1</v>
      </c>
      <c r="L7" s="34">
        <f t="shared" si="0"/>
        <v>0</v>
      </c>
      <c r="M7" s="34">
        <f t="shared" si="0"/>
        <v>0</v>
      </c>
      <c r="N7" s="61">
        <f t="shared" si="0"/>
        <v>0</v>
      </c>
      <c r="O7" s="61">
        <f t="shared" si="0"/>
        <v>0</v>
      </c>
      <c r="P7" s="61">
        <f t="shared" ref="P7" si="1">ROUND(P6,0)</f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3">
      <c r="A8" s="101" t="s">
        <v>39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110"/>
      <c r="O8" s="110"/>
      <c r="P8" s="110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8:M8"/>
    <mergeCell ref="N8:P8"/>
    <mergeCell ref="A1:P1"/>
    <mergeCell ref="A2:P2"/>
    <mergeCell ref="A3:P3"/>
    <mergeCell ref="A4:P4"/>
  </mergeCells>
  <phoneticPr fontId="11" type="noConversion"/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4"/>
  <sheetViews>
    <sheetView workbookViewId="0">
      <selection activeCell="E128" sqref="E128"/>
    </sheetView>
  </sheetViews>
  <sheetFormatPr defaultColWidth="12.59765625" defaultRowHeight="15" customHeight="1" x14ac:dyDescent="0.25"/>
  <cols>
    <col min="1" max="1" width="5.69921875" customWidth="1"/>
    <col min="2" max="2" width="15.3984375" customWidth="1"/>
    <col min="3" max="3" width="20.59765625" customWidth="1"/>
    <col min="4" max="4" width="14.09765625" customWidth="1"/>
    <col min="5" max="5" width="14.19921875" customWidth="1"/>
    <col min="6" max="6" width="13.19921875" customWidth="1"/>
    <col min="7" max="7" width="13.3984375" customWidth="1"/>
    <col min="8" max="8" width="13.19921875" customWidth="1"/>
    <col min="9" max="26" width="7.59765625" customWidth="1"/>
  </cols>
  <sheetData>
    <row r="1" spans="1:26" ht="19.5" customHeight="1" x14ac:dyDescent="0.25">
      <c r="A1" s="79" t="s">
        <v>0</v>
      </c>
      <c r="B1" s="76"/>
      <c r="C1" s="76"/>
      <c r="D1" s="76"/>
      <c r="E1" s="76"/>
      <c r="F1" s="76"/>
      <c r="G1" s="76"/>
      <c r="H1" s="80"/>
    </row>
    <row r="2" spans="1:26" ht="19.5" customHeight="1" x14ac:dyDescent="0.25">
      <c r="A2" s="79" t="s">
        <v>24</v>
      </c>
      <c r="B2" s="76"/>
      <c r="C2" s="76"/>
      <c r="D2" s="76"/>
      <c r="E2" s="76"/>
      <c r="F2" s="76"/>
      <c r="G2" s="76"/>
      <c r="H2" s="80"/>
    </row>
    <row r="3" spans="1:26" ht="19.5" customHeight="1" x14ac:dyDescent="0.25">
      <c r="A3" s="79" t="str">
        <f>'CO-PO Mapping'!A3:P3</f>
        <v>IV YEAR VII SEM SEC A and B (8TT6-60.2)</v>
      </c>
      <c r="B3" s="76"/>
      <c r="C3" s="76"/>
      <c r="D3" s="76"/>
      <c r="E3" s="76"/>
      <c r="F3" s="76"/>
      <c r="G3" s="76"/>
      <c r="H3" s="80"/>
    </row>
    <row r="4" spans="1:26" ht="19.5" customHeight="1" x14ac:dyDescent="0.3">
      <c r="A4" s="79" t="str">
        <f>'CO-PO Mapping'!A4:P4</f>
        <v>SUBJECT: DISASTER MANAGEMENT                                                                                                      Faculty: Mr. Nishit Jain</v>
      </c>
      <c r="B4" s="76"/>
      <c r="C4" s="76"/>
      <c r="D4" s="76"/>
      <c r="E4" s="76"/>
      <c r="F4" s="76"/>
      <c r="G4" s="76"/>
      <c r="H4" s="8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8.8" x14ac:dyDescent="0.3">
      <c r="A5" s="81" t="s">
        <v>25</v>
      </c>
      <c r="B5" s="81" t="s">
        <v>26</v>
      </c>
      <c r="C5" s="2" t="s">
        <v>27</v>
      </c>
      <c r="D5" s="4" t="s">
        <v>28</v>
      </c>
      <c r="E5" s="4" t="s">
        <v>29</v>
      </c>
      <c r="F5" s="2" t="s">
        <v>30</v>
      </c>
      <c r="G5" s="83" t="s">
        <v>31</v>
      </c>
      <c r="H5" s="8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8.8" x14ac:dyDescent="0.25">
      <c r="A6" s="82"/>
      <c r="B6" s="82"/>
      <c r="C6" s="2" t="s">
        <v>32</v>
      </c>
      <c r="D6" s="2">
        <v>70</v>
      </c>
      <c r="E6" s="2">
        <v>30</v>
      </c>
      <c r="F6" s="2">
        <f>D6+E6</f>
        <v>100</v>
      </c>
      <c r="G6" s="4" t="s">
        <v>33</v>
      </c>
      <c r="H6" s="4" t="s">
        <v>34</v>
      </c>
    </row>
    <row r="7" spans="1:26" ht="19.5" customHeight="1" x14ac:dyDescent="0.25">
      <c r="A7" s="84" t="s">
        <v>35</v>
      </c>
      <c r="B7" s="85"/>
      <c r="C7" s="86"/>
      <c r="D7" s="10">
        <v>0.6</v>
      </c>
      <c r="E7" s="10">
        <v>0.75</v>
      </c>
      <c r="F7" s="11"/>
      <c r="G7" s="12">
        <v>0.6</v>
      </c>
      <c r="H7" s="12">
        <v>0.75</v>
      </c>
    </row>
    <row r="8" spans="1:26" ht="16.5" customHeight="1" x14ac:dyDescent="0.25">
      <c r="A8" s="13">
        <v>1</v>
      </c>
      <c r="B8" s="14" t="s">
        <v>99</v>
      </c>
      <c r="C8" s="15" t="s">
        <v>100</v>
      </c>
      <c r="D8" s="16">
        <v>55</v>
      </c>
      <c r="E8" s="17">
        <v>25</v>
      </c>
      <c r="F8" s="18">
        <f>+D8+E8</f>
        <v>80</v>
      </c>
      <c r="G8" s="19">
        <f t="shared" ref="G8" si="0">IF((D8/$D$6)&gt;=$D$7,1,0)</f>
        <v>1</v>
      </c>
      <c r="H8" s="20">
        <f t="shared" ref="H8" si="1">IF((E8/$E$6)&gt;=$E$7,1,0)</f>
        <v>1</v>
      </c>
    </row>
    <row r="9" spans="1:26" ht="16.5" customHeight="1" x14ac:dyDescent="0.25">
      <c r="A9" s="13">
        <v>2</v>
      </c>
      <c r="B9" s="14" t="s">
        <v>101</v>
      </c>
      <c r="C9" s="15" t="s">
        <v>102</v>
      </c>
      <c r="D9" s="16">
        <v>44</v>
      </c>
      <c r="E9" s="17">
        <v>27</v>
      </c>
      <c r="F9" s="18">
        <f t="shared" ref="F9:F72" si="2">+D9+E9</f>
        <v>71</v>
      </c>
      <c r="G9" s="19">
        <f t="shared" ref="G9:G72" si="3">IF((D9/$D$6)&gt;=$D$7,1,0)</f>
        <v>1</v>
      </c>
      <c r="H9" s="20">
        <f t="shared" ref="H9:H72" si="4">IF((E9/$E$6)&gt;=$E$7,1,0)</f>
        <v>1</v>
      </c>
    </row>
    <row r="10" spans="1:26" ht="16.5" customHeight="1" x14ac:dyDescent="0.25">
      <c r="A10" s="13">
        <v>3</v>
      </c>
      <c r="B10" s="14" t="s">
        <v>103</v>
      </c>
      <c r="C10" s="15" t="s">
        <v>104</v>
      </c>
      <c r="D10" s="16">
        <v>58</v>
      </c>
      <c r="E10" s="17">
        <v>26</v>
      </c>
      <c r="F10" s="18">
        <f t="shared" si="2"/>
        <v>84</v>
      </c>
      <c r="G10" s="19">
        <f t="shared" si="3"/>
        <v>1</v>
      </c>
      <c r="H10" s="20">
        <f t="shared" si="4"/>
        <v>1</v>
      </c>
    </row>
    <row r="11" spans="1:26" ht="16.5" customHeight="1" x14ac:dyDescent="0.25">
      <c r="A11" s="13">
        <v>4</v>
      </c>
      <c r="B11" s="14" t="s">
        <v>105</v>
      </c>
      <c r="C11" s="15" t="s">
        <v>106</v>
      </c>
      <c r="D11" s="16">
        <v>35</v>
      </c>
      <c r="E11" s="17">
        <v>25</v>
      </c>
      <c r="F11" s="18">
        <f t="shared" si="2"/>
        <v>60</v>
      </c>
      <c r="G11" s="19">
        <f t="shared" si="3"/>
        <v>0</v>
      </c>
      <c r="H11" s="20">
        <f t="shared" si="4"/>
        <v>1</v>
      </c>
    </row>
    <row r="12" spans="1:26" ht="16.5" customHeight="1" x14ac:dyDescent="0.25">
      <c r="A12" s="13">
        <v>5</v>
      </c>
      <c r="B12" s="14" t="s">
        <v>107</v>
      </c>
      <c r="C12" s="15" t="s">
        <v>108</v>
      </c>
      <c r="D12" s="16">
        <v>43</v>
      </c>
      <c r="E12" s="17">
        <v>24</v>
      </c>
      <c r="F12" s="18">
        <f t="shared" si="2"/>
        <v>67</v>
      </c>
      <c r="G12" s="19">
        <f t="shared" si="3"/>
        <v>1</v>
      </c>
      <c r="H12" s="20">
        <f t="shared" si="4"/>
        <v>1</v>
      </c>
    </row>
    <row r="13" spans="1:26" ht="16.5" customHeight="1" x14ac:dyDescent="0.25">
      <c r="A13" s="13">
        <v>6</v>
      </c>
      <c r="B13" s="14" t="s">
        <v>109</v>
      </c>
      <c r="C13" s="15" t="s">
        <v>110</v>
      </c>
      <c r="D13" s="16">
        <v>40</v>
      </c>
      <c r="E13" s="17">
        <v>25</v>
      </c>
      <c r="F13" s="18">
        <f t="shared" si="2"/>
        <v>65</v>
      </c>
      <c r="G13" s="19">
        <f t="shared" si="3"/>
        <v>0</v>
      </c>
      <c r="H13" s="20">
        <f t="shared" si="4"/>
        <v>1</v>
      </c>
    </row>
    <row r="14" spans="1:26" ht="16.5" customHeight="1" x14ac:dyDescent="0.25">
      <c r="A14" s="13">
        <v>7</v>
      </c>
      <c r="B14" s="14" t="s">
        <v>111</v>
      </c>
      <c r="C14" s="15" t="s">
        <v>112</v>
      </c>
      <c r="D14" s="16">
        <v>51</v>
      </c>
      <c r="E14" s="17">
        <v>24</v>
      </c>
      <c r="F14" s="18">
        <f t="shared" si="2"/>
        <v>75</v>
      </c>
      <c r="G14" s="19">
        <f t="shared" si="3"/>
        <v>1</v>
      </c>
      <c r="H14" s="20">
        <f t="shared" si="4"/>
        <v>1</v>
      </c>
    </row>
    <row r="15" spans="1:26" ht="16.5" customHeight="1" x14ac:dyDescent="0.25">
      <c r="A15" s="13">
        <v>8</v>
      </c>
      <c r="B15" s="14" t="s">
        <v>113</v>
      </c>
      <c r="C15" s="15" t="s">
        <v>114</v>
      </c>
      <c r="D15" s="16">
        <v>48</v>
      </c>
      <c r="E15" s="17">
        <v>24</v>
      </c>
      <c r="F15" s="18">
        <f t="shared" si="2"/>
        <v>72</v>
      </c>
      <c r="G15" s="19">
        <f t="shared" si="3"/>
        <v>1</v>
      </c>
      <c r="H15" s="20">
        <f t="shared" si="4"/>
        <v>1</v>
      </c>
    </row>
    <row r="16" spans="1:26" ht="16.5" customHeight="1" x14ac:dyDescent="0.25">
      <c r="A16" s="13">
        <v>9</v>
      </c>
      <c r="B16" s="14" t="s">
        <v>115</v>
      </c>
      <c r="C16" s="15" t="s">
        <v>116</v>
      </c>
      <c r="D16" s="16">
        <v>57</v>
      </c>
      <c r="E16" s="17">
        <v>25</v>
      </c>
      <c r="F16" s="18">
        <f t="shared" si="2"/>
        <v>82</v>
      </c>
      <c r="G16" s="19">
        <f t="shared" si="3"/>
        <v>1</v>
      </c>
      <c r="H16" s="20">
        <f t="shared" si="4"/>
        <v>1</v>
      </c>
    </row>
    <row r="17" spans="1:8" ht="16.5" customHeight="1" x14ac:dyDescent="0.25">
      <c r="A17" s="13">
        <v>10</v>
      </c>
      <c r="B17" s="14" t="s">
        <v>117</v>
      </c>
      <c r="C17" s="15" t="s">
        <v>118</v>
      </c>
      <c r="D17" s="16">
        <v>47</v>
      </c>
      <c r="E17" s="17">
        <v>25</v>
      </c>
      <c r="F17" s="18">
        <f t="shared" si="2"/>
        <v>72</v>
      </c>
      <c r="G17" s="19">
        <f t="shared" si="3"/>
        <v>1</v>
      </c>
      <c r="H17" s="20">
        <f t="shared" si="4"/>
        <v>1</v>
      </c>
    </row>
    <row r="18" spans="1:8" ht="16.5" customHeight="1" x14ac:dyDescent="0.25">
      <c r="A18" s="13">
        <v>11</v>
      </c>
      <c r="B18" s="14" t="s">
        <v>119</v>
      </c>
      <c r="C18" s="15" t="s">
        <v>120</v>
      </c>
      <c r="D18" s="16">
        <v>53</v>
      </c>
      <c r="E18" s="17">
        <v>26</v>
      </c>
      <c r="F18" s="18">
        <f t="shared" si="2"/>
        <v>79</v>
      </c>
      <c r="G18" s="19">
        <f t="shared" si="3"/>
        <v>1</v>
      </c>
      <c r="H18" s="20">
        <f t="shared" si="4"/>
        <v>1</v>
      </c>
    </row>
    <row r="19" spans="1:8" ht="16.5" customHeight="1" x14ac:dyDescent="0.25">
      <c r="A19" s="13">
        <v>12</v>
      </c>
      <c r="B19" s="14" t="s">
        <v>121</v>
      </c>
      <c r="C19" s="15" t="s">
        <v>122</v>
      </c>
      <c r="D19" s="16">
        <v>31</v>
      </c>
      <c r="E19" s="17">
        <v>25</v>
      </c>
      <c r="F19" s="18">
        <f t="shared" si="2"/>
        <v>56</v>
      </c>
      <c r="G19" s="19">
        <f t="shared" si="3"/>
        <v>0</v>
      </c>
      <c r="H19" s="20">
        <f t="shared" si="4"/>
        <v>1</v>
      </c>
    </row>
    <row r="20" spans="1:8" ht="16.5" customHeight="1" x14ac:dyDescent="0.25">
      <c r="A20" s="13">
        <v>13</v>
      </c>
      <c r="B20" s="14" t="s">
        <v>123</v>
      </c>
      <c r="C20" s="15" t="s">
        <v>124</v>
      </c>
      <c r="D20" s="16">
        <v>55</v>
      </c>
      <c r="E20" s="17">
        <v>27</v>
      </c>
      <c r="F20" s="18">
        <f t="shared" si="2"/>
        <v>82</v>
      </c>
      <c r="G20" s="19">
        <f t="shared" si="3"/>
        <v>1</v>
      </c>
      <c r="H20" s="20">
        <f t="shared" si="4"/>
        <v>1</v>
      </c>
    </row>
    <row r="21" spans="1:8" ht="16.5" customHeight="1" x14ac:dyDescent="0.25">
      <c r="A21" s="13">
        <v>14</v>
      </c>
      <c r="B21" s="14" t="s">
        <v>125</v>
      </c>
      <c r="C21" s="15" t="s">
        <v>126</v>
      </c>
      <c r="D21" s="16">
        <v>50</v>
      </c>
      <c r="E21" s="17">
        <v>27</v>
      </c>
      <c r="F21" s="18">
        <f t="shared" si="2"/>
        <v>77</v>
      </c>
      <c r="G21" s="19">
        <f t="shared" si="3"/>
        <v>1</v>
      </c>
      <c r="H21" s="20">
        <f t="shared" si="4"/>
        <v>1</v>
      </c>
    </row>
    <row r="22" spans="1:8" ht="16.5" customHeight="1" x14ac:dyDescent="0.25">
      <c r="A22" s="13">
        <v>15</v>
      </c>
      <c r="B22" s="14" t="s">
        <v>127</v>
      </c>
      <c r="C22" s="15" t="s">
        <v>128</v>
      </c>
      <c r="D22" s="16">
        <v>14</v>
      </c>
      <c r="E22" s="17">
        <v>24</v>
      </c>
      <c r="F22" s="18">
        <f t="shared" si="2"/>
        <v>38</v>
      </c>
      <c r="G22" s="19">
        <f t="shared" si="3"/>
        <v>0</v>
      </c>
      <c r="H22" s="20">
        <f t="shared" si="4"/>
        <v>1</v>
      </c>
    </row>
    <row r="23" spans="1:8" ht="16.5" customHeight="1" x14ac:dyDescent="0.25">
      <c r="A23" s="13">
        <v>16</v>
      </c>
      <c r="B23" s="14" t="s">
        <v>129</v>
      </c>
      <c r="C23" s="15" t="s">
        <v>130</v>
      </c>
      <c r="D23" s="16">
        <v>51</v>
      </c>
      <c r="E23" s="17">
        <v>25</v>
      </c>
      <c r="F23" s="18">
        <f t="shared" si="2"/>
        <v>76</v>
      </c>
      <c r="G23" s="19">
        <f t="shared" si="3"/>
        <v>1</v>
      </c>
      <c r="H23" s="20">
        <f t="shared" si="4"/>
        <v>1</v>
      </c>
    </row>
    <row r="24" spans="1:8" ht="16.5" customHeight="1" x14ac:dyDescent="0.25">
      <c r="A24" s="13">
        <v>17</v>
      </c>
      <c r="B24" s="14" t="s">
        <v>131</v>
      </c>
      <c r="C24" s="15" t="s">
        <v>132</v>
      </c>
      <c r="D24" s="16">
        <v>43</v>
      </c>
      <c r="E24" s="17">
        <v>25</v>
      </c>
      <c r="F24" s="18">
        <f t="shared" si="2"/>
        <v>68</v>
      </c>
      <c r="G24" s="19">
        <f t="shared" si="3"/>
        <v>1</v>
      </c>
      <c r="H24" s="20">
        <f t="shared" si="4"/>
        <v>1</v>
      </c>
    </row>
    <row r="25" spans="1:8" ht="16.5" customHeight="1" x14ac:dyDescent="0.25">
      <c r="A25" s="13">
        <v>18</v>
      </c>
      <c r="B25" s="14" t="s">
        <v>133</v>
      </c>
      <c r="C25" s="15" t="s">
        <v>134</v>
      </c>
      <c r="D25" s="16">
        <v>19</v>
      </c>
      <c r="E25" s="17">
        <v>24</v>
      </c>
      <c r="F25" s="18">
        <f t="shared" si="2"/>
        <v>43</v>
      </c>
      <c r="G25" s="19">
        <f t="shared" si="3"/>
        <v>0</v>
      </c>
      <c r="H25" s="20">
        <f t="shared" si="4"/>
        <v>1</v>
      </c>
    </row>
    <row r="26" spans="1:8" ht="16.5" customHeight="1" x14ac:dyDescent="0.25">
      <c r="A26" s="13">
        <v>19</v>
      </c>
      <c r="B26" s="14" t="s">
        <v>135</v>
      </c>
      <c r="C26" s="15" t="s">
        <v>136</v>
      </c>
      <c r="D26" s="16">
        <v>52</v>
      </c>
      <c r="E26" s="17">
        <v>26</v>
      </c>
      <c r="F26" s="18">
        <f t="shared" si="2"/>
        <v>78</v>
      </c>
      <c r="G26" s="19">
        <f t="shared" si="3"/>
        <v>1</v>
      </c>
      <c r="H26" s="20">
        <f t="shared" si="4"/>
        <v>1</v>
      </c>
    </row>
    <row r="27" spans="1:8" ht="16.5" customHeight="1" x14ac:dyDescent="0.25">
      <c r="A27" s="13">
        <v>20</v>
      </c>
      <c r="B27" s="14" t="s">
        <v>137</v>
      </c>
      <c r="C27" s="15" t="s">
        <v>138</v>
      </c>
      <c r="D27" s="16">
        <v>38</v>
      </c>
      <c r="E27" s="17">
        <v>25</v>
      </c>
      <c r="F27" s="18">
        <f t="shared" si="2"/>
        <v>63</v>
      </c>
      <c r="G27" s="19">
        <f t="shared" si="3"/>
        <v>0</v>
      </c>
      <c r="H27" s="20">
        <f t="shared" si="4"/>
        <v>1</v>
      </c>
    </row>
    <row r="28" spans="1:8" ht="16.5" customHeight="1" x14ac:dyDescent="0.25">
      <c r="A28" s="13">
        <v>21</v>
      </c>
      <c r="B28" s="14" t="s">
        <v>139</v>
      </c>
      <c r="C28" s="15" t="s">
        <v>140</v>
      </c>
      <c r="D28" s="16">
        <v>42</v>
      </c>
      <c r="E28" s="17">
        <v>25</v>
      </c>
      <c r="F28" s="18">
        <f t="shared" si="2"/>
        <v>67</v>
      </c>
      <c r="G28" s="19">
        <f t="shared" si="3"/>
        <v>1</v>
      </c>
      <c r="H28" s="20">
        <f t="shared" si="4"/>
        <v>1</v>
      </c>
    </row>
    <row r="29" spans="1:8" ht="16.5" customHeight="1" x14ac:dyDescent="0.25">
      <c r="A29" s="13">
        <v>22</v>
      </c>
      <c r="B29" s="14" t="s">
        <v>141</v>
      </c>
      <c r="C29" s="15" t="s">
        <v>142</v>
      </c>
      <c r="D29" s="16">
        <v>43</v>
      </c>
      <c r="E29" s="17">
        <v>24</v>
      </c>
      <c r="F29" s="18">
        <f t="shared" si="2"/>
        <v>67</v>
      </c>
      <c r="G29" s="19">
        <f t="shared" si="3"/>
        <v>1</v>
      </c>
      <c r="H29" s="20">
        <f t="shared" si="4"/>
        <v>1</v>
      </c>
    </row>
    <row r="30" spans="1:8" ht="16.5" customHeight="1" x14ac:dyDescent="0.25">
      <c r="A30" s="13">
        <v>23</v>
      </c>
      <c r="B30" s="14" t="s">
        <v>143</v>
      </c>
      <c r="C30" s="15" t="s">
        <v>144</v>
      </c>
      <c r="D30" s="16">
        <v>40</v>
      </c>
      <c r="E30" s="17">
        <v>24</v>
      </c>
      <c r="F30" s="18">
        <f t="shared" si="2"/>
        <v>64</v>
      </c>
      <c r="G30" s="19">
        <f t="shared" si="3"/>
        <v>0</v>
      </c>
      <c r="H30" s="20">
        <f t="shared" si="4"/>
        <v>1</v>
      </c>
    </row>
    <row r="31" spans="1:8" ht="16.5" customHeight="1" x14ac:dyDescent="0.25">
      <c r="A31" s="13">
        <v>24</v>
      </c>
      <c r="B31" s="14" t="s">
        <v>145</v>
      </c>
      <c r="C31" s="15" t="s">
        <v>146</v>
      </c>
      <c r="D31" s="16">
        <v>40</v>
      </c>
      <c r="E31" s="17">
        <v>26</v>
      </c>
      <c r="F31" s="18">
        <f t="shared" si="2"/>
        <v>66</v>
      </c>
      <c r="G31" s="19">
        <f t="shared" si="3"/>
        <v>0</v>
      </c>
      <c r="H31" s="20">
        <f t="shared" si="4"/>
        <v>1</v>
      </c>
    </row>
    <row r="32" spans="1:8" ht="16.5" customHeight="1" x14ac:dyDescent="0.25">
      <c r="A32" s="13">
        <v>25</v>
      </c>
      <c r="B32" s="14" t="s">
        <v>147</v>
      </c>
      <c r="C32" s="15" t="s">
        <v>148</v>
      </c>
      <c r="D32" s="16">
        <v>44</v>
      </c>
      <c r="E32" s="17">
        <v>26</v>
      </c>
      <c r="F32" s="18">
        <f t="shared" si="2"/>
        <v>70</v>
      </c>
      <c r="G32" s="19">
        <f t="shared" si="3"/>
        <v>1</v>
      </c>
      <c r="H32" s="20">
        <f t="shared" si="4"/>
        <v>1</v>
      </c>
    </row>
    <row r="33" spans="1:26" ht="16.5" customHeight="1" x14ac:dyDescent="0.25">
      <c r="A33" s="13">
        <v>26</v>
      </c>
      <c r="B33" s="14" t="s">
        <v>149</v>
      </c>
      <c r="C33" s="15" t="s">
        <v>150</v>
      </c>
      <c r="D33" s="16">
        <v>59</v>
      </c>
      <c r="E33" s="17">
        <v>24</v>
      </c>
      <c r="F33" s="18">
        <f t="shared" si="2"/>
        <v>83</v>
      </c>
      <c r="G33" s="19">
        <f t="shared" si="3"/>
        <v>1</v>
      </c>
      <c r="H33" s="20">
        <f t="shared" si="4"/>
        <v>1</v>
      </c>
    </row>
    <row r="34" spans="1:26" ht="16.5" customHeight="1" x14ac:dyDescent="0.25">
      <c r="A34" s="13">
        <v>27</v>
      </c>
      <c r="B34" s="14" t="s">
        <v>151</v>
      </c>
      <c r="C34" s="15" t="s">
        <v>152</v>
      </c>
      <c r="D34" s="16">
        <v>48</v>
      </c>
      <c r="E34" s="17">
        <v>27</v>
      </c>
      <c r="F34" s="18">
        <f t="shared" si="2"/>
        <v>75</v>
      </c>
      <c r="G34" s="19">
        <f t="shared" si="3"/>
        <v>1</v>
      </c>
      <c r="H34" s="20">
        <f t="shared" si="4"/>
        <v>1</v>
      </c>
    </row>
    <row r="35" spans="1:26" ht="16.5" customHeight="1" x14ac:dyDescent="0.25">
      <c r="A35" s="13">
        <v>28</v>
      </c>
      <c r="B35" s="14" t="s">
        <v>153</v>
      </c>
      <c r="C35" s="15" t="s">
        <v>154</v>
      </c>
      <c r="D35" s="16">
        <v>39</v>
      </c>
      <c r="E35" s="17">
        <v>24</v>
      </c>
      <c r="F35" s="18">
        <f t="shared" si="2"/>
        <v>63</v>
      </c>
      <c r="G35" s="19">
        <f t="shared" si="3"/>
        <v>0</v>
      </c>
      <c r="H35" s="20">
        <f t="shared" si="4"/>
        <v>1</v>
      </c>
    </row>
    <row r="36" spans="1:26" ht="16.5" customHeight="1" x14ac:dyDescent="0.25">
      <c r="A36" s="13">
        <v>29</v>
      </c>
      <c r="B36" s="14" t="s">
        <v>155</v>
      </c>
      <c r="C36" s="15" t="s">
        <v>156</v>
      </c>
      <c r="D36" s="16">
        <v>35</v>
      </c>
      <c r="E36" s="17">
        <v>25</v>
      </c>
      <c r="F36" s="18">
        <f t="shared" si="2"/>
        <v>60</v>
      </c>
      <c r="G36" s="19">
        <f t="shared" si="3"/>
        <v>0</v>
      </c>
      <c r="H36" s="20">
        <f t="shared" si="4"/>
        <v>1</v>
      </c>
    </row>
    <row r="37" spans="1:26" ht="16.5" customHeight="1" x14ac:dyDescent="0.25">
      <c r="A37" s="13">
        <v>30</v>
      </c>
      <c r="B37" s="14" t="s">
        <v>157</v>
      </c>
      <c r="C37" s="15" t="s">
        <v>158</v>
      </c>
      <c r="D37" s="16">
        <v>36</v>
      </c>
      <c r="E37" s="17">
        <v>24</v>
      </c>
      <c r="F37" s="18">
        <f t="shared" si="2"/>
        <v>60</v>
      </c>
      <c r="G37" s="19">
        <f t="shared" si="3"/>
        <v>0</v>
      </c>
      <c r="H37" s="20">
        <f t="shared" si="4"/>
        <v>1</v>
      </c>
    </row>
    <row r="38" spans="1:26" ht="16.5" customHeight="1" x14ac:dyDescent="0.25">
      <c r="A38" s="13">
        <v>31</v>
      </c>
      <c r="B38" s="14" t="s">
        <v>159</v>
      </c>
      <c r="C38" s="15" t="s">
        <v>160</v>
      </c>
      <c r="D38" s="16">
        <v>38</v>
      </c>
      <c r="E38" s="17">
        <v>24</v>
      </c>
      <c r="F38" s="18">
        <f t="shared" si="2"/>
        <v>62</v>
      </c>
      <c r="G38" s="19">
        <f t="shared" si="3"/>
        <v>0</v>
      </c>
      <c r="H38" s="20">
        <f t="shared" si="4"/>
        <v>1</v>
      </c>
    </row>
    <row r="39" spans="1:26" ht="16.5" customHeight="1" x14ac:dyDescent="0.25">
      <c r="A39" s="13">
        <v>32</v>
      </c>
      <c r="B39" s="14" t="s">
        <v>161</v>
      </c>
      <c r="C39" s="15" t="s">
        <v>162</v>
      </c>
      <c r="D39" s="16">
        <v>51</v>
      </c>
      <c r="E39" s="17">
        <v>24</v>
      </c>
      <c r="F39" s="18">
        <f t="shared" si="2"/>
        <v>75</v>
      </c>
      <c r="G39" s="19">
        <f t="shared" si="3"/>
        <v>1</v>
      </c>
      <c r="H39" s="20">
        <f t="shared" si="4"/>
        <v>1</v>
      </c>
    </row>
    <row r="40" spans="1:26" ht="16.5" customHeight="1" x14ac:dyDescent="0.25">
      <c r="A40" s="13">
        <v>33</v>
      </c>
      <c r="B40" s="14" t="s">
        <v>163</v>
      </c>
      <c r="C40" s="15" t="s">
        <v>164</v>
      </c>
      <c r="D40" s="16">
        <v>59</v>
      </c>
      <c r="E40" s="17">
        <v>24</v>
      </c>
      <c r="F40" s="18">
        <f t="shared" si="2"/>
        <v>83</v>
      </c>
      <c r="G40" s="19">
        <f t="shared" si="3"/>
        <v>1</v>
      </c>
      <c r="H40" s="20">
        <f t="shared" si="4"/>
        <v>1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6.5" customHeight="1" x14ac:dyDescent="0.25">
      <c r="A41" s="13">
        <v>34</v>
      </c>
      <c r="B41" s="14" t="s">
        <v>165</v>
      </c>
      <c r="C41" s="15" t="s">
        <v>166</v>
      </c>
      <c r="D41" s="16">
        <v>63</v>
      </c>
      <c r="E41" s="17">
        <v>25</v>
      </c>
      <c r="F41" s="18">
        <f t="shared" si="2"/>
        <v>88</v>
      </c>
      <c r="G41" s="19">
        <f t="shared" si="3"/>
        <v>1</v>
      </c>
      <c r="H41" s="20">
        <f t="shared" si="4"/>
        <v>1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6.5" customHeight="1" x14ac:dyDescent="0.25">
      <c r="A42" s="13">
        <v>35</v>
      </c>
      <c r="B42" s="14" t="s">
        <v>167</v>
      </c>
      <c r="C42" s="15" t="s">
        <v>168</v>
      </c>
      <c r="D42" s="16">
        <v>38</v>
      </c>
      <c r="E42" s="17">
        <v>24</v>
      </c>
      <c r="F42" s="18">
        <f t="shared" si="2"/>
        <v>62</v>
      </c>
      <c r="G42" s="19">
        <f t="shared" si="3"/>
        <v>0</v>
      </c>
      <c r="H42" s="20">
        <f t="shared" si="4"/>
        <v>1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6.5" customHeight="1" x14ac:dyDescent="0.25">
      <c r="A43" s="13">
        <v>36</v>
      </c>
      <c r="B43" s="14" t="s">
        <v>169</v>
      </c>
      <c r="C43" s="15" t="s">
        <v>170</v>
      </c>
      <c r="D43" s="16">
        <v>36</v>
      </c>
      <c r="E43" s="17">
        <v>24</v>
      </c>
      <c r="F43" s="18">
        <f t="shared" si="2"/>
        <v>60</v>
      </c>
      <c r="G43" s="19">
        <f t="shared" si="3"/>
        <v>0</v>
      </c>
      <c r="H43" s="20">
        <f t="shared" si="4"/>
        <v>1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6.5" customHeight="1" x14ac:dyDescent="0.25">
      <c r="A44" s="13">
        <v>37</v>
      </c>
      <c r="B44" s="14" t="s">
        <v>171</v>
      </c>
      <c r="C44" s="15" t="s">
        <v>172</v>
      </c>
      <c r="D44" s="16">
        <v>47</v>
      </c>
      <c r="E44" s="17">
        <v>25</v>
      </c>
      <c r="F44" s="18">
        <f t="shared" si="2"/>
        <v>72</v>
      </c>
      <c r="G44" s="19">
        <f t="shared" si="3"/>
        <v>1</v>
      </c>
      <c r="H44" s="20">
        <f t="shared" si="4"/>
        <v>1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6.5" customHeight="1" x14ac:dyDescent="0.25">
      <c r="A45" s="13">
        <v>38</v>
      </c>
      <c r="B45" s="14" t="s">
        <v>173</v>
      </c>
      <c r="C45" s="15" t="s">
        <v>174</v>
      </c>
      <c r="D45" s="16">
        <v>54</v>
      </c>
      <c r="E45" s="17">
        <v>24</v>
      </c>
      <c r="F45" s="18">
        <f t="shared" si="2"/>
        <v>78</v>
      </c>
      <c r="G45" s="19">
        <f t="shared" si="3"/>
        <v>1</v>
      </c>
      <c r="H45" s="20">
        <f t="shared" si="4"/>
        <v>1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6.5" customHeight="1" x14ac:dyDescent="0.25">
      <c r="A46" s="13">
        <v>39</v>
      </c>
      <c r="B46" s="14" t="s">
        <v>175</v>
      </c>
      <c r="C46" s="15" t="s">
        <v>176</v>
      </c>
      <c r="D46" s="16">
        <v>61</v>
      </c>
      <c r="E46" s="17">
        <v>26</v>
      </c>
      <c r="F46" s="18">
        <f t="shared" si="2"/>
        <v>87</v>
      </c>
      <c r="G46" s="19">
        <f t="shared" si="3"/>
        <v>1</v>
      </c>
      <c r="H46" s="20">
        <f t="shared" si="4"/>
        <v>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6.5" customHeight="1" x14ac:dyDescent="0.25">
      <c r="A47" s="13">
        <v>40</v>
      </c>
      <c r="B47" s="14" t="s">
        <v>177</v>
      </c>
      <c r="C47" s="15" t="s">
        <v>178</v>
      </c>
      <c r="D47" s="16">
        <v>51</v>
      </c>
      <c r="E47" s="17">
        <v>25</v>
      </c>
      <c r="F47" s="18">
        <f t="shared" si="2"/>
        <v>76</v>
      </c>
      <c r="G47" s="19">
        <f t="shared" si="3"/>
        <v>1</v>
      </c>
      <c r="H47" s="20">
        <f t="shared" si="4"/>
        <v>1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6.5" customHeight="1" x14ac:dyDescent="0.25">
      <c r="A48" s="13">
        <v>41</v>
      </c>
      <c r="B48" s="14" t="s">
        <v>179</v>
      </c>
      <c r="C48" s="15" t="s">
        <v>180</v>
      </c>
      <c r="D48" s="16">
        <v>43</v>
      </c>
      <c r="E48" s="17">
        <v>26</v>
      </c>
      <c r="F48" s="18">
        <f t="shared" si="2"/>
        <v>69</v>
      </c>
      <c r="G48" s="19">
        <f t="shared" si="3"/>
        <v>1</v>
      </c>
      <c r="H48" s="20">
        <f t="shared" si="4"/>
        <v>1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8" ht="16.5" customHeight="1" x14ac:dyDescent="0.25">
      <c r="A49" s="13">
        <v>42</v>
      </c>
      <c r="B49" s="14" t="s">
        <v>181</v>
      </c>
      <c r="C49" s="15" t="s">
        <v>182</v>
      </c>
      <c r="D49" s="16">
        <v>42</v>
      </c>
      <c r="E49" s="17">
        <v>24</v>
      </c>
      <c r="F49" s="18">
        <f t="shared" si="2"/>
        <v>66</v>
      </c>
      <c r="G49" s="19">
        <f t="shared" si="3"/>
        <v>1</v>
      </c>
      <c r="H49" s="20">
        <f t="shared" si="4"/>
        <v>1</v>
      </c>
    </row>
    <row r="50" spans="1:8" ht="16.5" customHeight="1" x14ac:dyDescent="0.25">
      <c r="A50" s="13">
        <v>43</v>
      </c>
      <c r="B50" s="14" t="s">
        <v>183</v>
      </c>
      <c r="C50" s="15" t="s">
        <v>184</v>
      </c>
      <c r="D50" s="16">
        <v>56</v>
      </c>
      <c r="E50" s="17">
        <v>25</v>
      </c>
      <c r="F50" s="18">
        <f t="shared" si="2"/>
        <v>81</v>
      </c>
      <c r="G50" s="19">
        <f t="shared" si="3"/>
        <v>1</v>
      </c>
      <c r="H50" s="20">
        <f t="shared" si="4"/>
        <v>1</v>
      </c>
    </row>
    <row r="51" spans="1:8" ht="16.5" customHeight="1" x14ac:dyDescent="0.25">
      <c r="A51" s="13">
        <v>44</v>
      </c>
      <c r="B51" s="14" t="s">
        <v>185</v>
      </c>
      <c r="C51" s="15" t="s">
        <v>186</v>
      </c>
      <c r="D51" s="16">
        <v>62</v>
      </c>
      <c r="E51" s="17">
        <v>27</v>
      </c>
      <c r="F51" s="18">
        <f t="shared" si="2"/>
        <v>89</v>
      </c>
      <c r="G51" s="19">
        <f t="shared" si="3"/>
        <v>1</v>
      </c>
      <c r="H51" s="20">
        <f t="shared" si="4"/>
        <v>1</v>
      </c>
    </row>
    <row r="52" spans="1:8" ht="16.5" customHeight="1" x14ac:dyDescent="0.25">
      <c r="A52" s="13">
        <v>45</v>
      </c>
      <c r="B52" s="14" t="s">
        <v>187</v>
      </c>
      <c r="C52" s="15" t="s">
        <v>188</v>
      </c>
      <c r="D52" s="16">
        <v>28</v>
      </c>
      <c r="E52" s="17">
        <v>24</v>
      </c>
      <c r="F52" s="18">
        <f t="shared" si="2"/>
        <v>52</v>
      </c>
      <c r="G52" s="19">
        <f t="shared" si="3"/>
        <v>0</v>
      </c>
      <c r="H52" s="20">
        <f t="shared" si="4"/>
        <v>1</v>
      </c>
    </row>
    <row r="53" spans="1:8" ht="16.5" customHeight="1" x14ac:dyDescent="0.25">
      <c r="A53" s="13">
        <v>46</v>
      </c>
      <c r="B53" s="14" t="s">
        <v>189</v>
      </c>
      <c r="C53" s="15" t="s">
        <v>190</v>
      </c>
      <c r="D53" s="16">
        <v>39</v>
      </c>
      <c r="E53" s="17">
        <v>25</v>
      </c>
      <c r="F53" s="18">
        <f t="shared" si="2"/>
        <v>64</v>
      </c>
      <c r="G53" s="19">
        <f t="shared" si="3"/>
        <v>0</v>
      </c>
      <c r="H53" s="20">
        <f t="shared" si="4"/>
        <v>1</v>
      </c>
    </row>
    <row r="54" spans="1:8" ht="16.5" customHeight="1" x14ac:dyDescent="0.25">
      <c r="A54" s="13">
        <v>47</v>
      </c>
      <c r="B54" s="14" t="s">
        <v>191</v>
      </c>
      <c r="C54" s="15" t="s">
        <v>192</v>
      </c>
      <c r="D54" s="16">
        <v>54</v>
      </c>
      <c r="E54" s="17">
        <v>26</v>
      </c>
      <c r="F54" s="18">
        <f t="shared" si="2"/>
        <v>80</v>
      </c>
      <c r="G54" s="19">
        <f t="shared" si="3"/>
        <v>1</v>
      </c>
      <c r="H54" s="20">
        <f t="shared" si="4"/>
        <v>1</v>
      </c>
    </row>
    <row r="55" spans="1:8" ht="16.5" customHeight="1" x14ac:dyDescent="0.25">
      <c r="A55" s="13">
        <v>48</v>
      </c>
      <c r="B55" s="14" t="s">
        <v>193</v>
      </c>
      <c r="C55" s="15" t="s">
        <v>194</v>
      </c>
      <c r="D55" s="16">
        <v>59</v>
      </c>
      <c r="E55" s="17">
        <v>25</v>
      </c>
      <c r="F55" s="18">
        <f t="shared" si="2"/>
        <v>84</v>
      </c>
      <c r="G55" s="19">
        <f t="shared" si="3"/>
        <v>1</v>
      </c>
      <c r="H55" s="20">
        <f t="shared" si="4"/>
        <v>1</v>
      </c>
    </row>
    <row r="56" spans="1:8" ht="16.5" customHeight="1" x14ac:dyDescent="0.25">
      <c r="A56" s="13">
        <v>49</v>
      </c>
      <c r="B56" s="14" t="s">
        <v>195</v>
      </c>
      <c r="C56" s="15" t="s">
        <v>196</v>
      </c>
      <c r="D56" s="16">
        <v>56</v>
      </c>
      <c r="E56" s="17">
        <v>25</v>
      </c>
      <c r="F56" s="18">
        <f t="shared" si="2"/>
        <v>81</v>
      </c>
      <c r="G56" s="19">
        <f t="shared" si="3"/>
        <v>1</v>
      </c>
      <c r="H56" s="20">
        <f t="shared" si="4"/>
        <v>1</v>
      </c>
    </row>
    <row r="57" spans="1:8" ht="16.5" customHeight="1" x14ac:dyDescent="0.25">
      <c r="A57" s="13">
        <v>50</v>
      </c>
      <c r="B57" s="14" t="s">
        <v>197</v>
      </c>
      <c r="C57" s="15" t="s">
        <v>198</v>
      </c>
      <c r="D57" s="16">
        <v>52</v>
      </c>
      <c r="E57" s="17">
        <v>26</v>
      </c>
      <c r="F57" s="18">
        <f t="shared" si="2"/>
        <v>78</v>
      </c>
      <c r="G57" s="19">
        <f t="shared" si="3"/>
        <v>1</v>
      </c>
      <c r="H57" s="20">
        <f t="shared" si="4"/>
        <v>1</v>
      </c>
    </row>
    <row r="58" spans="1:8" ht="16.5" customHeight="1" x14ac:dyDescent="0.25">
      <c r="A58" s="13">
        <v>51</v>
      </c>
      <c r="B58" s="14" t="s">
        <v>199</v>
      </c>
      <c r="C58" s="15" t="s">
        <v>200</v>
      </c>
      <c r="D58" s="16">
        <v>41</v>
      </c>
      <c r="E58" s="17">
        <v>26</v>
      </c>
      <c r="F58" s="18">
        <f t="shared" si="2"/>
        <v>67</v>
      </c>
      <c r="G58" s="19">
        <f t="shared" si="3"/>
        <v>0</v>
      </c>
      <c r="H58" s="20">
        <f t="shared" si="4"/>
        <v>1</v>
      </c>
    </row>
    <row r="59" spans="1:8" ht="16.5" customHeight="1" x14ac:dyDescent="0.25">
      <c r="A59" s="13">
        <v>52</v>
      </c>
      <c r="B59" s="14" t="s">
        <v>201</v>
      </c>
      <c r="C59" s="15" t="s">
        <v>202</v>
      </c>
      <c r="D59" s="16">
        <v>47</v>
      </c>
      <c r="E59" s="17">
        <v>25</v>
      </c>
      <c r="F59" s="18">
        <f t="shared" si="2"/>
        <v>72</v>
      </c>
      <c r="G59" s="19">
        <f t="shared" si="3"/>
        <v>1</v>
      </c>
      <c r="H59" s="20">
        <f t="shared" si="4"/>
        <v>1</v>
      </c>
    </row>
    <row r="60" spans="1:8" ht="16.5" customHeight="1" x14ac:dyDescent="0.25">
      <c r="A60" s="13">
        <v>53</v>
      </c>
      <c r="B60" s="14" t="s">
        <v>203</v>
      </c>
      <c r="C60" s="15" t="s">
        <v>204</v>
      </c>
      <c r="D60" s="16">
        <v>53</v>
      </c>
      <c r="E60" s="17">
        <v>25</v>
      </c>
      <c r="F60" s="18">
        <f t="shared" si="2"/>
        <v>78</v>
      </c>
      <c r="G60" s="19">
        <f t="shared" si="3"/>
        <v>1</v>
      </c>
      <c r="H60" s="20">
        <f t="shared" si="4"/>
        <v>1</v>
      </c>
    </row>
    <row r="61" spans="1:8" ht="16.5" customHeight="1" x14ac:dyDescent="0.25">
      <c r="A61" s="13">
        <v>54</v>
      </c>
      <c r="B61" s="14" t="s">
        <v>205</v>
      </c>
      <c r="C61" s="15" t="s">
        <v>206</v>
      </c>
      <c r="D61" s="16">
        <v>44</v>
      </c>
      <c r="E61" s="17">
        <v>25</v>
      </c>
      <c r="F61" s="18">
        <f t="shared" si="2"/>
        <v>69</v>
      </c>
      <c r="G61" s="19">
        <f t="shared" si="3"/>
        <v>1</v>
      </c>
      <c r="H61" s="20">
        <f t="shared" si="4"/>
        <v>1</v>
      </c>
    </row>
    <row r="62" spans="1:8" ht="16.5" customHeight="1" x14ac:dyDescent="0.25">
      <c r="A62" s="13">
        <v>55</v>
      </c>
      <c r="B62" s="14" t="s">
        <v>207</v>
      </c>
      <c r="C62" s="15" t="s">
        <v>208</v>
      </c>
      <c r="D62" s="16">
        <v>48</v>
      </c>
      <c r="E62" s="17">
        <v>28</v>
      </c>
      <c r="F62" s="18">
        <f t="shared" si="2"/>
        <v>76</v>
      </c>
      <c r="G62" s="19">
        <f t="shared" si="3"/>
        <v>1</v>
      </c>
      <c r="H62" s="20">
        <f t="shared" si="4"/>
        <v>1</v>
      </c>
    </row>
    <row r="63" spans="1:8" ht="16.5" customHeight="1" x14ac:dyDescent="0.25">
      <c r="A63" s="13">
        <v>56</v>
      </c>
      <c r="B63" s="14" t="s">
        <v>209</v>
      </c>
      <c r="C63" s="15" t="s">
        <v>210</v>
      </c>
      <c r="D63" s="16">
        <v>56</v>
      </c>
      <c r="E63" s="17">
        <v>26</v>
      </c>
      <c r="F63" s="18">
        <f t="shared" si="2"/>
        <v>82</v>
      </c>
      <c r="G63" s="19">
        <f t="shared" si="3"/>
        <v>1</v>
      </c>
      <c r="H63" s="20">
        <f t="shared" si="4"/>
        <v>1</v>
      </c>
    </row>
    <row r="64" spans="1:8" ht="16.5" customHeight="1" x14ac:dyDescent="0.25">
      <c r="A64" s="13">
        <v>57</v>
      </c>
      <c r="B64" s="14" t="s">
        <v>211</v>
      </c>
      <c r="C64" s="15" t="s">
        <v>212</v>
      </c>
      <c r="D64" s="16">
        <v>30</v>
      </c>
      <c r="E64" s="17">
        <v>25</v>
      </c>
      <c r="F64" s="18">
        <f t="shared" si="2"/>
        <v>55</v>
      </c>
      <c r="G64" s="19">
        <f t="shared" si="3"/>
        <v>0</v>
      </c>
      <c r="H64" s="20">
        <f t="shared" si="4"/>
        <v>1</v>
      </c>
    </row>
    <row r="65" spans="1:8" ht="16.5" customHeight="1" x14ac:dyDescent="0.25">
      <c r="A65" s="13">
        <v>58</v>
      </c>
      <c r="B65" s="14" t="s">
        <v>213</v>
      </c>
      <c r="C65" s="15" t="s">
        <v>214</v>
      </c>
      <c r="D65" s="16">
        <v>30</v>
      </c>
      <c r="E65" s="17">
        <v>25</v>
      </c>
      <c r="F65" s="18">
        <f t="shared" si="2"/>
        <v>55</v>
      </c>
      <c r="G65" s="19">
        <f t="shared" si="3"/>
        <v>0</v>
      </c>
      <c r="H65" s="20">
        <f t="shared" si="4"/>
        <v>1</v>
      </c>
    </row>
    <row r="66" spans="1:8" ht="16.5" customHeight="1" x14ac:dyDescent="0.25">
      <c r="A66" s="13">
        <v>59</v>
      </c>
      <c r="B66" s="14" t="s">
        <v>215</v>
      </c>
      <c r="C66" s="15" t="s">
        <v>216</v>
      </c>
      <c r="D66" s="16">
        <v>49</v>
      </c>
      <c r="E66" s="17">
        <v>26</v>
      </c>
      <c r="F66" s="18">
        <f t="shared" si="2"/>
        <v>75</v>
      </c>
      <c r="G66" s="19">
        <f t="shared" si="3"/>
        <v>1</v>
      </c>
      <c r="H66" s="20">
        <f t="shared" si="4"/>
        <v>1</v>
      </c>
    </row>
    <row r="67" spans="1:8" ht="16.5" customHeight="1" x14ac:dyDescent="0.25">
      <c r="A67" s="13">
        <v>60</v>
      </c>
      <c r="B67" s="14" t="s">
        <v>217</v>
      </c>
      <c r="C67" s="15" t="s">
        <v>218</v>
      </c>
      <c r="D67" s="16">
        <v>57</v>
      </c>
      <c r="E67" s="17">
        <v>24</v>
      </c>
      <c r="F67" s="18">
        <f t="shared" si="2"/>
        <v>81</v>
      </c>
      <c r="G67" s="19">
        <f t="shared" si="3"/>
        <v>1</v>
      </c>
      <c r="H67" s="20">
        <f t="shared" si="4"/>
        <v>1</v>
      </c>
    </row>
    <row r="68" spans="1:8" ht="16.5" customHeight="1" x14ac:dyDescent="0.25">
      <c r="A68" s="13">
        <v>61</v>
      </c>
      <c r="B68" s="14" t="s">
        <v>219</v>
      </c>
      <c r="C68" s="15" t="s">
        <v>220</v>
      </c>
      <c r="D68" s="16">
        <v>63</v>
      </c>
      <c r="E68" s="17">
        <v>24</v>
      </c>
      <c r="F68" s="18">
        <f t="shared" si="2"/>
        <v>87</v>
      </c>
      <c r="G68" s="19">
        <f t="shared" si="3"/>
        <v>1</v>
      </c>
      <c r="H68" s="20">
        <f t="shared" si="4"/>
        <v>1</v>
      </c>
    </row>
    <row r="69" spans="1:8" ht="16.5" customHeight="1" x14ac:dyDescent="0.25">
      <c r="A69" s="13">
        <v>62</v>
      </c>
      <c r="B69" s="14" t="s">
        <v>221</v>
      </c>
      <c r="C69" s="15" t="s">
        <v>222</v>
      </c>
      <c r="D69" s="16">
        <v>53</v>
      </c>
      <c r="E69" s="17">
        <v>28</v>
      </c>
      <c r="F69" s="18">
        <f t="shared" si="2"/>
        <v>81</v>
      </c>
      <c r="G69" s="19">
        <f t="shared" si="3"/>
        <v>1</v>
      </c>
      <c r="H69" s="20">
        <f t="shared" si="4"/>
        <v>1</v>
      </c>
    </row>
    <row r="70" spans="1:8" ht="16.5" customHeight="1" x14ac:dyDescent="0.25">
      <c r="A70" s="13">
        <v>63</v>
      </c>
      <c r="B70" s="14" t="s">
        <v>223</v>
      </c>
      <c r="C70" s="15" t="s">
        <v>224</v>
      </c>
      <c r="D70" s="16">
        <v>53</v>
      </c>
      <c r="E70" s="17">
        <v>25</v>
      </c>
      <c r="F70" s="18">
        <f t="shared" si="2"/>
        <v>78</v>
      </c>
      <c r="G70" s="19">
        <f t="shared" si="3"/>
        <v>1</v>
      </c>
      <c r="H70" s="20">
        <f t="shared" si="4"/>
        <v>1</v>
      </c>
    </row>
    <row r="71" spans="1:8" ht="16.5" customHeight="1" x14ac:dyDescent="0.25">
      <c r="A71" s="13">
        <v>64</v>
      </c>
      <c r="B71" s="14" t="s">
        <v>225</v>
      </c>
      <c r="C71" s="15" t="s">
        <v>226</v>
      </c>
      <c r="D71" s="16">
        <v>44</v>
      </c>
      <c r="E71" s="17">
        <v>25</v>
      </c>
      <c r="F71" s="18">
        <f t="shared" si="2"/>
        <v>69</v>
      </c>
      <c r="G71" s="19">
        <f t="shared" si="3"/>
        <v>1</v>
      </c>
      <c r="H71" s="20">
        <f t="shared" si="4"/>
        <v>1</v>
      </c>
    </row>
    <row r="72" spans="1:8" ht="16.5" customHeight="1" x14ac:dyDescent="0.25">
      <c r="A72" s="13">
        <v>65</v>
      </c>
      <c r="B72" s="14" t="s">
        <v>227</v>
      </c>
      <c r="C72" s="15" t="s">
        <v>228</v>
      </c>
      <c r="D72" s="16">
        <v>41</v>
      </c>
      <c r="E72" s="17">
        <v>24</v>
      </c>
      <c r="F72" s="18">
        <f t="shared" si="2"/>
        <v>65</v>
      </c>
      <c r="G72" s="19">
        <f t="shared" si="3"/>
        <v>0</v>
      </c>
      <c r="H72" s="20">
        <f t="shared" si="4"/>
        <v>1</v>
      </c>
    </row>
    <row r="73" spans="1:8" ht="16.5" customHeight="1" x14ac:dyDescent="0.25">
      <c r="A73" s="13">
        <v>66</v>
      </c>
      <c r="B73" s="14" t="s">
        <v>229</v>
      </c>
      <c r="C73" s="15" t="s">
        <v>230</v>
      </c>
      <c r="D73" s="16">
        <v>43</v>
      </c>
      <c r="E73" s="17">
        <v>25</v>
      </c>
      <c r="F73" s="18">
        <f t="shared" ref="F73:F91" si="5">+D73+E73</f>
        <v>68</v>
      </c>
      <c r="G73" s="19">
        <f t="shared" ref="G73:G125" si="6">IF((D73/$D$6)&gt;=$D$7,1,0)</f>
        <v>1</v>
      </c>
      <c r="H73" s="20">
        <f t="shared" ref="H73:H125" si="7">IF((E73/$E$6)&gt;=$E$7,1,0)</f>
        <v>1</v>
      </c>
    </row>
    <row r="74" spans="1:8" ht="16.5" customHeight="1" x14ac:dyDescent="0.25">
      <c r="A74" s="13">
        <v>67</v>
      </c>
      <c r="B74" s="14" t="s">
        <v>231</v>
      </c>
      <c r="C74" s="15" t="s">
        <v>232</v>
      </c>
      <c r="D74" s="16">
        <v>41</v>
      </c>
      <c r="E74" s="17">
        <v>24</v>
      </c>
      <c r="F74" s="18">
        <f t="shared" si="5"/>
        <v>65</v>
      </c>
      <c r="G74" s="19">
        <f t="shared" si="6"/>
        <v>0</v>
      </c>
      <c r="H74" s="20">
        <f t="shared" si="7"/>
        <v>1</v>
      </c>
    </row>
    <row r="75" spans="1:8" ht="16.5" customHeight="1" x14ac:dyDescent="0.25">
      <c r="A75" s="13">
        <v>68</v>
      </c>
      <c r="B75" s="14" t="s">
        <v>233</v>
      </c>
      <c r="C75" s="15" t="s">
        <v>234</v>
      </c>
      <c r="D75" s="16">
        <v>50</v>
      </c>
      <c r="E75" s="17">
        <v>25</v>
      </c>
      <c r="F75" s="18">
        <f t="shared" si="5"/>
        <v>75</v>
      </c>
      <c r="G75" s="19">
        <f t="shared" si="6"/>
        <v>1</v>
      </c>
      <c r="H75" s="20">
        <f t="shared" si="7"/>
        <v>1</v>
      </c>
    </row>
    <row r="76" spans="1:8" ht="16.5" customHeight="1" x14ac:dyDescent="0.25">
      <c r="A76" s="13">
        <v>69</v>
      </c>
      <c r="B76" s="14" t="s">
        <v>235</v>
      </c>
      <c r="C76" s="15" t="s">
        <v>236</v>
      </c>
      <c r="D76" s="16">
        <v>52</v>
      </c>
      <c r="E76" s="17">
        <v>26</v>
      </c>
      <c r="F76" s="18">
        <f t="shared" si="5"/>
        <v>78</v>
      </c>
      <c r="G76" s="19">
        <f t="shared" si="6"/>
        <v>1</v>
      </c>
      <c r="H76" s="20">
        <f t="shared" si="7"/>
        <v>1</v>
      </c>
    </row>
    <row r="77" spans="1:8" ht="16.5" customHeight="1" x14ac:dyDescent="0.25">
      <c r="A77" s="13">
        <v>70</v>
      </c>
      <c r="B77" s="14" t="s">
        <v>237</v>
      </c>
      <c r="C77" s="15" t="s">
        <v>238</v>
      </c>
      <c r="D77" s="16">
        <v>50</v>
      </c>
      <c r="E77" s="17">
        <v>26</v>
      </c>
      <c r="F77" s="18">
        <f t="shared" si="5"/>
        <v>76</v>
      </c>
      <c r="G77" s="19">
        <f t="shared" si="6"/>
        <v>1</v>
      </c>
      <c r="H77" s="20">
        <f t="shared" si="7"/>
        <v>1</v>
      </c>
    </row>
    <row r="78" spans="1:8" ht="16.5" customHeight="1" x14ac:dyDescent="0.25">
      <c r="A78" s="13">
        <v>71</v>
      </c>
      <c r="B78" s="14" t="s">
        <v>239</v>
      </c>
      <c r="C78" s="15" t="s">
        <v>240</v>
      </c>
      <c r="D78" s="16">
        <v>41</v>
      </c>
      <c r="E78" s="17">
        <v>26</v>
      </c>
      <c r="F78" s="18">
        <f t="shared" si="5"/>
        <v>67</v>
      </c>
      <c r="G78" s="19">
        <f t="shared" si="6"/>
        <v>0</v>
      </c>
      <c r="H78" s="20">
        <f t="shared" si="7"/>
        <v>1</v>
      </c>
    </row>
    <row r="79" spans="1:8" ht="16.5" customHeight="1" x14ac:dyDescent="0.25">
      <c r="A79" s="13">
        <v>72</v>
      </c>
      <c r="B79" s="14" t="s">
        <v>241</v>
      </c>
      <c r="C79" s="15" t="s">
        <v>242</v>
      </c>
      <c r="D79" s="16">
        <v>49</v>
      </c>
      <c r="E79" s="17">
        <v>25</v>
      </c>
      <c r="F79" s="18">
        <f t="shared" si="5"/>
        <v>74</v>
      </c>
      <c r="G79" s="19">
        <f t="shared" si="6"/>
        <v>1</v>
      </c>
      <c r="H79" s="20">
        <f t="shared" si="7"/>
        <v>1</v>
      </c>
    </row>
    <row r="80" spans="1:8" ht="16.5" customHeight="1" x14ac:dyDescent="0.25">
      <c r="A80" s="13">
        <v>73</v>
      </c>
      <c r="B80" s="14" t="s">
        <v>243</v>
      </c>
      <c r="C80" s="15" t="s">
        <v>244</v>
      </c>
      <c r="D80" s="16">
        <v>39</v>
      </c>
      <c r="E80" s="17">
        <v>25</v>
      </c>
      <c r="F80" s="18">
        <f t="shared" si="5"/>
        <v>64</v>
      </c>
      <c r="G80" s="19">
        <f t="shared" si="6"/>
        <v>0</v>
      </c>
      <c r="H80" s="20">
        <f t="shared" si="7"/>
        <v>1</v>
      </c>
    </row>
    <row r="81" spans="1:8" ht="16.5" customHeight="1" x14ac:dyDescent="0.25">
      <c r="A81" s="13">
        <v>74</v>
      </c>
      <c r="B81" s="14" t="s">
        <v>245</v>
      </c>
      <c r="C81" s="15" t="s">
        <v>246</v>
      </c>
      <c r="D81" s="16">
        <v>47</v>
      </c>
      <c r="E81" s="17">
        <v>25</v>
      </c>
      <c r="F81" s="18">
        <f t="shared" si="5"/>
        <v>72</v>
      </c>
      <c r="G81" s="19">
        <f t="shared" si="6"/>
        <v>1</v>
      </c>
      <c r="H81" s="20">
        <f t="shared" si="7"/>
        <v>1</v>
      </c>
    </row>
    <row r="82" spans="1:8" ht="16.5" customHeight="1" x14ac:dyDescent="0.25">
      <c r="A82" s="13">
        <v>75</v>
      </c>
      <c r="B82" s="14" t="s">
        <v>247</v>
      </c>
      <c r="C82" s="15" t="s">
        <v>248</v>
      </c>
      <c r="D82" s="16">
        <v>46</v>
      </c>
      <c r="E82" s="17">
        <v>26</v>
      </c>
      <c r="F82" s="18">
        <f t="shared" si="5"/>
        <v>72</v>
      </c>
      <c r="G82" s="19">
        <f t="shared" si="6"/>
        <v>1</v>
      </c>
      <c r="H82" s="20">
        <f t="shared" si="7"/>
        <v>1</v>
      </c>
    </row>
    <row r="83" spans="1:8" ht="16.5" customHeight="1" x14ac:dyDescent="0.25">
      <c r="A83" s="13">
        <v>76</v>
      </c>
      <c r="B83" s="14" t="s">
        <v>249</v>
      </c>
      <c r="C83" s="15" t="s">
        <v>250</v>
      </c>
      <c r="D83" s="16">
        <v>58</v>
      </c>
      <c r="E83" s="17">
        <v>25</v>
      </c>
      <c r="F83" s="18">
        <f t="shared" si="5"/>
        <v>83</v>
      </c>
      <c r="G83" s="19">
        <f t="shared" si="6"/>
        <v>1</v>
      </c>
      <c r="H83" s="20">
        <f t="shared" si="7"/>
        <v>1</v>
      </c>
    </row>
    <row r="84" spans="1:8" ht="16.5" customHeight="1" x14ac:dyDescent="0.25">
      <c r="A84" s="13">
        <v>77</v>
      </c>
      <c r="B84" s="14" t="s">
        <v>251</v>
      </c>
      <c r="C84" s="15" t="s">
        <v>252</v>
      </c>
      <c r="D84" s="16">
        <v>57</v>
      </c>
      <c r="E84" s="17">
        <v>25</v>
      </c>
      <c r="F84" s="18">
        <f t="shared" si="5"/>
        <v>82</v>
      </c>
      <c r="G84" s="19">
        <f t="shared" si="6"/>
        <v>1</v>
      </c>
      <c r="H84" s="20">
        <f t="shared" si="7"/>
        <v>1</v>
      </c>
    </row>
    <row r="85" spans="1:8" ht="16.5" customHeight="1" x14ac:dyDescent="0.25">
      <c r="A85" s="13">
        <v>78</v>
      </c>
      <c r="B85" s="14" t="s">
        <v>253</v>
      </c>
      <c r="C85" s="15" t="s">
        <v>254</v>
      </c>
      <c r="D85" s="16">
        <v>39</v>
      </c>
      <c r="E85" s="17">
        <v>25</v>
      </c>
      <c r="F85" s="18">
        <f t="shared" si="5"/>
        <v>64</v>
      </c>
      <c r="G85" s="19">
        <f t="shared" si="6"/>
        <v>0</v>
      </c>
      <c r="H85" s="20">
        <f t="shared" si="7"/>
        <v>1</v>
      </c>
    </row>
    <row r="86" spans="1:8" ht="16.5" customHeight="1" x14ac:dyDescent="0.25">
      <c r="A86" s="13">
        <v>79</v>
      </c>
      <c r="B86" s="14" t="s">
        <v>255</v>
      </c>
      <c r="C86" s="15" t="s">
        <v>256</v>
      </c>
      <c r="D86" s="16">
        <v>43</v>
      </c>
      <c r="E86" s="17">
        <v>25</v>
      </c>
      <c r="F86" s="18">
        <f t="shared" si="5"/>
        <v>68</v>
      </c>
      <c r="G86" s="19">
        <f t="shared" si="6"/>
        <v>1</v>
      </c>
      <c r="H86" s="20">
        <f t="shared" si="7"/>
        <v>1</v>
      </c>
    </row>
    <row r="87" spans="1:8" ht="16.5" customHeight="1" x14ac:dyDescent="0.25">
      <c r="A87" s="13">
        <v>80</v>
      </c>
      <c r="B87" s="14" t="s">
        <v>257</v>
      </c>
      <c r="C87" s="15" t="s">
        <v>258</v>
      </c>
      <c r="D87" s="16">
        <v>55</v>
      </c>
      <c r="E87" s="17">
        <v>24</v>
      </c>
      <c r="F87" s="18">
        <f t="shared" si="5"/>
        <v>79</v>
      </c>
      <c r="G87" s="19">
        <f t="shared" si="6"/>
        <v>1</v>
      </c>
      <c r="H87" s="20">
        <f t="shared" si="7"/>
        <v>1</v>
      </c>
    </row>
    <row r="88" spans="1:8" ht="16.5" customHeight="1" x14ac:dyDescent="0.25">
      <c r="A88" s="13">
        <v>81</v>
      </c>
      <c r="B88" s="14" t="s">
        <v>259</v>
      </c>
      <c r="C88" s="15" t="s">
        <v>260</v>
      </c>
      <c r="D88" s="16">
        <v>44</v>
      </c>
      <c r="E88" s="17">
        <v>25</v>
      </c>
      <c r="F88" s="18">
        <f t="shared" si="5"/>
        <v>69</v>
      </c>
      <c r="G88" s="19">
        <f t="shared" si="6"/>
        <v>1</v>
      </c>
      <c r="H88" s="20">
        <f t="shared" si="7"/>
        <v>1</v>
      </c>
    </row>
    <row r="89" spans="1:8" ht="16.5" customHeight="1" x14ac:dyDescent="0.25">
      <c r="A89" s="13">
        <v>82</v>
      </c>
      <c r="B89" s="14" t="s">
        <v>261</v>
      </c>
      <c r="C89" s="15" t="s">
        <v>262</v>
      </c>
      <c r="D89" s="16">
        <v>42</v>
      </c>
      <c r="E89" s="17">
        <v>24</v>
      </c>
      <c r="F89" s="18">
        <f t="shared" si="5"/>
        <v>66</v>
      </c>
      <c r="G89" s="19">
        <f t="shared" si="6"/>
        <v>1</v>
      </c>
      <c r="H89" s="20">
        <f t="shared" si="7"/>
        <v>1</v>
      </c>
    </row>
    <row r="90" spans="1:8" ht="16.5" customHeight="1" x14ac:dyDescent="0.25">
      <c r="A90" s="13">
        <v>83</v>
      </c>
      <c r="B90" s="14" t="s">
        <v>263</v>
      </c>
      <c r="C90" s="15" t="s">
        <v>264</v>
      </c>
      <c r="D90" s="16">
        <v>46</v>
      </c>
      <c r="E90" s="17">
        <v>25</v>
      </c>
      <c r="F90" s="18">
        <f t="shared" si="5"/>
        <v>71</v>
      </c>
      <c r="G90" s="19">
        <f t="shared" si="6"/>
        <v>1</v>
      </c>
      <c r="H90" s="20">
        <f t="shared" si="7"/>
        <v>1</v>
      </c>
    </row>
    <row r="91" spans="1:8" ht="16.5" customHeight="1" x14ac:dyDescent="0.25">
      <c r="A91" s="13">
        <v>84</v>
      </c>
      <c r="B91" s="14" t="s">
        <v>265</v>
      </c>
      <c r="C91" s="15" t="s">
        <v>266</v>
      </c>
      <c r="D91" s="16">
        <v>58</v>
      </c>
      <c r="E91" s="17">
        <v>24</v>
      </c>
      <c r="F91" s="18">
        <f t="shared" si="5"/>
        <v>82</v>
      </c>
      <c r="G91" s="19">
        <f t="shared" si="6"/>
        <v>1</v>
      </c>
      <c r="H91" s="20">
        <f t="shared" si="7"/>
        <v>1</v>
      </c>
    </row>
    <row r="92" spans="1:8" ht="16.5" customHeight="1" x14ac:dyDescent="0.25">
      <c r="A92" s="64">
        <v>85</v>
      </c>
      <c r="B92" s="65" t="s">
        <v>267</v>
      </c>
      <c r="C92" s="66" t="s">
        <v>268</v>
      </c>
      <c r="D92" s="67">
        <v>46</v>
      </c>
      <c r="E92" s="68">
        <v>25</v>
      </c>
      <c r="F92" s="18">
        <f>+D92+E92</f>
        <v>71</v>
      </c>
      <c r="G92" s="19">
        <f t="shared" si="6"/>
        <v>1</v>
      </c>
      <c r="H92" s="20">
        <f t="shared" si="7"/>
        <v>1</v>
      </c>
    </row>
    <row r="93" spans="1:8" ht="16.5" customHeight="1" x14ac:dyDescent="0.25">
      <c r="A93" s="64">
        <v>86</v>
      </c>
      <c r="B93" s="65" t="s">
        <v>269</v>
      </c>
      <c r="C93" s="66" t="s">
        <v>270</v>
      </c>
      <c r="D93" s="67">
        <v>50</v>
      </c>
      <c r="E93" s="68">
        <v>28</v>
      </c>
      <c r="F93" s="18">
        <f t="shared" ref="F93:F125" si="8">+D93+E93</f>
        <v>78</v>
      </c>
      <c r="G93" s="19">
        <f t="shared" si="6"/>
        <v>1</v>
      </c>
      <c r="H93" s="20">
        <f t="shared" si="7"/>
        <v>1</v>
      </c>
    </row>
    <row r="94" spans="1:8" ht="16.5" customHeight="1" x14ac:dyDescent="0.25">
      <c r="A94" s="64">
        <v>87</v>
      </c>
      <c r="B94" s="65" t="s">
        <v>271</v>
      </c>
      <c r="C94" s="66" t="s">
        <v>272</v>
      </c>
      <c r="D94" s="67">
        <v>59</v>
      </c>
      <c r="E94" s="68">
        <v>25</v>
      </c>
      <c r="F94" s="18">
        <f t="shared" si="8"/>
        <v>84</v>
      </c>
      <c r="G94" s="19">
        <f t="shared" si="6"/>
        <v>1</v>
      </c>
      <c r="H94" s="20">
        <f t="shared" si="7"/>
        <v>1</v>
      </c>
    </row>
    <row r="95" spans="1:8" ht="16.5" customHeight="1" x14ac:dyDescent="0.25">
      <c r="A95" s="64">
        <v>88</v>
      </c>
      <c r="B95" s="65" t="s">
        <v>273</v>
      </c>
      <c r="C95" s="66" t="s">
        <v>274</v>
      </c>
      <c r="D95" s="67">
        <v>48</v>
      </c>
      <c r="E95" s="68">
        <v>25</v>
      </c>
      <c r="F95" s="18">
        <f t="shared" si="8"/>
        <v>73</v>
      </c>
      <c r="G95" s="19">
        <f t="shared" si="6"/>
        <v>1</v>
      </c>
      <c r="H95" s="20">
        <f t="shared" si="7"/>
        <v>1</v>
      </c>
    </row>
    <row r="96" spans="1:8" ht="16.5" customHeight="1" x14ac:dyDescent="0.25">
      <c r="A96" s="64">
        <v>89</v>
      </c>
      <c r="B96" s="65" t="s">
        <v>275</v>
      </c>
      <c r="C96" s="66" t="s">
        <v>276</v>
      </c>
      <c r="D96" s="67">
        <v>50</v>
      </c>
      <c r="E96" s="68">
        <v>25</v>
      </c>
      <c r="F96" s="18">
        <f t="shared" si="8"/>
        <v>75</v>
      </c>
      <c r="G96" s="19">
        <f t="shared" si="6"/>
        <v>1</v>
      </c>
      <c r="H96" s="20">
        <f t="shared" si="7"/>
        <v>1</v>
      </c>
    </row>
    <row r="97" spans="1:8" ht="16.5" customHeight="1" x14ac:dyDescent="0.25">
      <c r="A97" s="64">
        <v>90</v>
      </c>
      <c r="B97" s="65" t="s">
        <v>277</v>
      </c>
      <c r="C97" s="66" t="s">
        <v>278</v>
      </c>
      <c r="D97" s="67">
        <v>38</v>
      </c>
      <c r="E97" s="68">
        <v>25</v>
      </c>
      <c r="F97" s="18">
        <f t="shared" si="8"/>
        <v>63</v>
      </c>
      <c r="G97" s="19">
        <f t="shared" si="6"/>
        <v>0</v>
      </c>
      <c r="H97" s="20">
        <f t="shared" si="7"/>
        <v>1</v>
      </c>
    </row>
    <row r="98" spans="1:8" ht="16.5" customHeight="1" x14ac:dyDescent="0.25">
      <c r="A98" s="64">
        <v>91</v>
      </c>
      <c r="B98" s="65" t="s">
        <v>279</v>
      </c>
      <c r="C98" s="66" t="s">
        <v>280</v>
      </c>
      <c r="D98" s="67">
        <v>32</v>
      </c>
      <c r="E98" s="68">
        <v>25</v>
      </c>
      <c r="F98" s="18">
        <f t="shared" si="8"/>
        <v>57</v>
      </c>
      <c r="G98" s="19">
        <f t="shared" si="6"/>
        <v>0</v>
      </c>
      <c r="H98" s="20">
        <f t="shared" si="7"/>
        <v>1</v>
      </c>
    </row>
    <row r="99" spans="1:8" ht="16.5" customHeight="1" x14ac:dyDescent="0.25">
      <c r="A99" s="64">
        <v>92</v>
      </c>
      <c r="B99" s="65" t="s">
        <v>281</v>
      </c>
      <c r="C99" s="66" t="s">
        <v>282</v>
      </c>
      <c r="D99" s="67">
        <v>35</v>
      </c>
      <c r="E99" s="68">
        <v>25</v>
      </c>
      <c r="F99" s="18">
        <f t="shared" si="8"/>
        <v>60</v>
      </c>
      <c r="G99" s="19">
        <f t="shared" si="6"/>
        <v>0</v>
      </c>
      <c r="H99" s="20">
        <f t="shared" si="7"/>
        <v>1</v>
      </c>
    </row>
    <row r="100" spans="1:8" ht="16.5" customHeight="1" x14ac:dyDescent="0.25">
      <c r="A100" s="64">
        <v>93</v>
      </c>
      <c r="B100" s="65" t="s">
        <v>283</v>
      </c>
      <c r="C100" s="66" t="s">
        <v>284</v>
      </c>
      <c r="D100" s="67">
        <v>41</v>
      </c>
      <c r="E100" s="68">
        <v>25</v>
      </c>
      <c r="F100" s="18">
        <f t="shared" si="8"/>
        <v>66</v>
      </c>
      <c r="G100" s="19">
        <f t="shared" si="6"/>
        <v>0</v>
      </c>
      <c r="H100" s="20">
        <f t="shared" si="7"/>
        <v>1</v>
      </c>
    </row>
    <row r="101" spans="1:8" ht="16.5" customHeight="1" x14ac:dyDescent="0.25">
      <c r="A101" s="64">
        <v>94</v>
      </c>
      <c r="B101" s="65" t="s">
        <v>285</v>
      </c>
      <c r="C101" s="66" t="s">
        <v>286</v>
      </c>
      <c r="D101" s="67">
        <v>39</v>
      </c>
      <c r="E101" s="68">
        <v>25</v>
      </c>
      <c r="F101" s="18">
        <f t="shared" si="8"/>
        <v>64</v>
      </c>
      <c r="G101" s="19">
        <f t="shared" si="6"/>
        <v>0</v>
      </c>
      <c r="H101" s="20">
        <f t="shared" si="7"/>
        <v>1</v>
      </c>
    </row>
    <row r="102" spans="1:8" ht="16.5" customHeight="1" x14ac:dyDescent="0.25">
      <c r="A102" s="64">
        <v>95</v>
      </c>
      <c r="B102" s="65" t="s">
        <v>287</v>
      </c>
      <c r="C102" s="66" t="s">
        <v>288</v>
      </c>
      <c r="D102" s="67">
        <v>56</v>
      </c>
      <c r="E102" s="68">
        <v>27</v>
      </c>
      <c r="F102" s="18">
        <f t="shared" si="8"/>
        <v>83</v>
      </c>
      <c r="G102" s="19">
        <f t="shared" si="6"/>
        <v>1</v>
      </c>
      <c r="H102" s="20">
        <f t="shared" si="7"/>
        <v>1</v>
      </c>
    </row>
    <row r="103" spans="1:8" ht="16.5" customHeight="1" x14ac:dyDescent="0.25">
      <c r="A103" s="64">
        <v>96</v>
      </c>
      <c r="B103" s="65" t="s">
        <v>289</v>
      </c>
      <c r="C103" s="66" t="s">
        <v>290</v>
      </c>
      <c r="D103" s="67">
        <v>55</v>
      </c>
      <c r="E103" s="68">
        <v>26</v>
      </c>
      <c r="F103" s="18">
        <f t="shared" si="8"/>
        <v>81</v>
      </c>
      <c r="G103" s="19">
        <f t="shared" si="6"/>
        <v>1</v>
      </c>
      <c r="H103" s="20">
        <f t="shared" si="7"/>
        <v>1</v>
      </c>
    </row>
    <row r="104" spans="1:8" ht="16.5" customHeight="1" x14ac:dyDescent="0.25">
      <c r="A104" s="64">
        <v>97</v>
      </c>
      <c r="B104" s="65" t="s">
        <v>291</v>
      </c>
      <c r="C104" s="66" t="s">
        <v>292</v>
      </c>
      <c r="D104" s="67">
        <v>26</v>
      </c>
      <c r="E104" s="68">
        <v>25</v>
      </c>
      <c r="F104" s="18">
        <f t="shared" si="8"/>
        <v>51</v>
      </c>
      <c r="G104" s="19">
        <f t="shared" si="6"/>
        <v>0</v>
      </c>
      <c r="H104" s="20">
        <f t="shared" si="7"/>
        <v>1</v>
      </c>
    </row>
    <row r="105" spans="1:8" ht="16.5" customHeight="1" x14ac:dyDescent="0.25">
      <c r="A105" s="64">
        <v>98</v>
      </c>
      <c r="B105" s="65" t="s">
        <v>293</v>
      </c>
      <c r="C105" s="66" t="s">
        <v>294</v>
      </c>
      <c r="D105" s="67">
        <v>55</v>
      </c>
      <c r="E105" s="68">
        <v>26</v>
      </c>
      <c r="F105" s="18">
        <f t="shared" si="8"/>
        <v>81</v>
      </c>
      <c r="G105" s="19">
        <f t="shared" si="6"/>
        <v>1</v>
      </c>
      <c r="H105" s="20">
        <f t="shared" si="7"/>
        <v>1</v>
      </c>
    </row>
    <row r="106" spans="1:8" ht="16.5" customHeight="1" x14ac:dyDescent="0.25">
      <c r="A106" s="64">
        <v>99</v>
      </c>
      <c r="B106" s="65" t="s">
        <v>295</v>
      </c>
      <c r="C106" s="66" t="s">
        <v>296</v>
      </c>
      <c r="D106" s="67">
        <v>46</v>
      </c>
      <c r="E106" s="68">
        <v>26</v>
      </c>
      <c r="F106" s="18">
        <f t="shared" si="8"/>
        <v>72</v>
      </c>
      <c r="G106" s="19">
        <f t="shared" si="6"/>
        <v>1</v>
      </c>
      <c r="H106" s="20">
        <f t="shared" si="7"/>
        <v>1</v>
      </c>
    </row>
    <row r="107" spans="1:8" ht="16.5" customHeight="1" x14ac:dyDescent="0.25">
      <c r="A107" s="64">
        <v>100</v>
      </c>
      <c r="B107" s="65" t="s">
        <v>297</v>
      </c>
      <c r="C107" s="66" t="s">
        <v>298</v>
      </c>
      <c r="D107" s="67">
        <v>35</v>
      </c>
      <c r="E107" s="68">
        <v>24</v>
      </c>
      <c r="F107" s="18">
        <f t="shared" si="8"/>
        <v>59</v>
      </c>
      <c r="G107" s="19">
        <f t="shared" si="6"/>
        <v>0</v>
      </c>
      <c r="H107" s="20">
        <f t="shared" si="7"/>
        <v>1</v>
      </c>
    </row>
    <row r="108" spans="1:8" ht="16.5" customHeight="1" x14ac:dyDescent="0.25">
      <c r="A108" s="64">
        <v>101</v>
      </c>
      <c r="B108" s="65" t="s">
        <v>299</v>
      </c>
      <c r="C108" s="66" t="s">
        <v>300</v>
      </c>
      <c r="D108" s="67">
        <v>41</v>
      </c>
      <c r="E108" s="68">
        <v>26</v>
      </c>
      <c r="F108" s="18">
        <f t="shared" si="8"/>
        <v>67</v>
      </c>
      <c r="G108" s="19">
        <f t="shared" si="6"/>
        <v>0</v>
      </c>
      <c r="H108" s="20">
        <f t="shared" si="7"/>
        <v>1</v>
      </c>
    </row>
    <row r="109" spans="1:8" ht="16.5" customHeight="1" x14ac:dyDescent="0.25">
      <c r="A109" s="64">
        <v>102</v>
      </c>
      <c r="B109" s="65" t="s">
        <v>301</v>
      </c>
      <c r="C109" s="66" t="s">
        <v>302</v>
      </c>
      <c r="D109" s="67">
        <v>51</v>
      </c>
      <c r="E109" s="68">
        <v>24</v>
      </c>
      <c r="F109" s="18">
        <f t="shared" si="8"/>
        <v>75</v>
      </c>
      <c r="G109" s="19">
        <f t="shared" si="6"/>
        <v>1</v>
      </c>
      <c r="H109" s="20">
        <f t="shared" si="7"/>
        <v>1</v>
      </c>
    </row>
    <row r="110" spans="1:8" ht="16.5" customHeight="1" x14ac:dyDescent="0.25">
      <c r="A110" s="64">
        <v>103</v>
      </c>
      <c r="B110" s="65" t="s">
        <v>303</v>
      </c>
      <c r="C110" s="66" t="s">
        <v>304</v>
      </c>
      <c r="D110" s="67">
        <v>34</v>
      </c>
      <c r="E110" s="68">
        <v>24</v>
      </c>
      <c r="F110" s="18">
        <f t="shared" si="8"/>
        <v>58</v>
      </c>
      <c r="G110" s="19">
        <f t="shared" si="6"/>
        <v>0</v>
      </c>
      <c r="H110" s="20">
        <f t="shared" si="7"/>
        <v>1</v>
      </c>
    </row>
    <row r="111" spans="1:8" ht="16.5" customHeight="1" x14ac:dyDescent="0.25">
      <c r="A111" s="64">
        <v>104</v>
      </c>
      <c r="B111" s="65" t="s">
        <v>305</v>
      </c>
      <c r="C111" s="66" t="s">
        <v>306</v>
      </c>
      <c r="D111" s="67">
        <v>51</v>
      </c>
      <c r="E111" s="68">
        <v>25</v>
      </c>
      <c r="F111" s="18">
        <f t="shared" si="8"/>
        <v>76</v>
      </c>
      <c r="G111" s="19">
        <f t="shared" si="6"/>
        <v>1</v>
      </c>
      <c r="H111" s="20">
        <f t="shared" si="7"/>
        <v>1</v>
      </c>
    </row>
    <row r="112" spans="1:8" ht="16.5" customHeight="1" x14ac:dyDescent="0.25">
      <c r="A112" s="64">
        <v>105</v>
      </c>
      <c r="B112" s="65" t="s">
        <v>307</v>
      </c>
      <c r="C112" s="66" t="s">
        <v>308</v>
      </c>
      <c r="D112" s="67">
        <v>41</v>
      </c>
      <c r="E112" s="68">
        <v>26</v>
      </c>
      <c r="F112" s="18">
        <f t="shared" si="8"/>
        <v>67</v>
      </c>
      <c r="G112" s="19">
        <f t="shared" si="6"/>
        <v>0</v>
      </c>
      <c r="H112" s="20">
        <f t="shared" si="7"/>
        <v>1</v>
      </c>
    </row>
    <row r="113" spans="1:9" ht="16.5" customHeight="1" x14ac:dyDescent="0.25">
      <c r="A113" s="64">
        <v>106</v>
      </c>
      <c r="B113" s="65" t="s">
        <v>309</v>
      </c>
      <c r="C113" s="66" t="s">
        <v>310</v>
      </c>
      <c r="D113" s="67">
        <v>48</v>
      </c>
      <c r="E113" s="68">
        <v>28</v>
      </c>
      <c r="F113" s="18">
        <f t="shared" si="8"/>
        <v>76</v>
      </c>
      <c r="G113" s="19">
        <f t="shared" si="6"/>
        <v>1</v>
      </c>
      <c r="H113" s="20">
        <f t="shared" si="7"/>
        <v>1</v>
      </c>
    </row>
    <row r="114" spans="1:9" ht="16.5" customHeight="1" x14ac:dyDescent="0.25">
      <c r="A114" s="64">
        <v>107</v>
      </c>
      <c r="B114" s="65" t="s">
        <v>311</v>
      </c>
      <c r="C114" s="66" t="s">
        <v>312</v>
      </c>
      <c r="D114" s="67">
        <v>41</v>
      </c>
      <c r="E114" s="68">
        <v>24</v>
      </c>
      <c r="F114" s="18">
        <f t="shared" si="8"/>
        <v>65</v>
      </c>
      <c r="G114" s="19">
        <f t="shared" si="6"/>
        <v>0</v>
      </c>
      <c r="H114" s="20">
        <f t="shared" si="7"/>
        <v>1</v>
      </c>
    </row>
    <row r="115" spans="1:9" ht="16.5" customHeight="1" x14ac:dyDescent="0.25">
      <c r="A115" s="64">
        <v>108</v>
      </c>
      <c r="B115" s="65" t="s">
        <v>313</v>
      </c>
      <c r="C115" s="66" t="s">
        <v>314</v>
      </c>
      <c r="D115" s="67">
        <v>33</v>
      </c>
      <c r="E115" s="68">
        <v>25</v>
      </c>
      <c r="F115" s="18">
        <f t="shared" si="8"/>
        <v>58</v>
      </c>
      <c r="G115" s="19">
        <f t="shared" si="6"/>
        <v>0</v>
      </c>
      <c r="H115" s="20">
        <f t="shared" si="7"/>
        <v>1</v>
      </c>
    </row>
    <row r="116" spans="1:9" ht="16.5" customHeight="1" x14ac:dyDescent="0.25">
      <c r="A116" s="64">
        <v>109</v>
      </c>
      <c r="B116" s="65" t="s">
        <v>315</v>
      </c>
      <c r="C116" s="66" t="s">
        <v>316</v>
      </c>
      <c r="D116" s="67">
        <v>41</v>
      </c>
      <c r="E116" s="68">
        <v>25</v>
      </c>
      <c r="F116" s="18">
        <f t="shared" si="8"/>
        <v>66</v>
      </c>
      <c r="G116" s="19">
        <f t="shared" si="6"/>
        <v>0</v>
      </c>
      <c r="H116" s="20">
        <f t="shared" si="7"/>
        <v>1</v>
      </c>
    </row>
    <row r="117" spans="1:9" ht="16.2" customHeight="1" x14ac:dyDescent="0.25">
      <c r="A117" s="64">
        <v>110</v>
      </c>
      <c r="B117" s="65" t="s">
        <v>317</v>
      </c>
      <c r="C117" s="66" t="s">
        <v>318</v>
      </c>
      <c r="D117" s="67">
        <v>46</v>
      </c>
      <c r="E117" s="68">
        <v>26</v>
      </c>
      <c r="F117" s="18">
        <f t="shared" si="8"/>
        <v>72</v>
      </c>
      <c r="G117" s="19">
        <f t="shared" si="6"/>
        <v>1</v>
      </c>
      <c r="H117" s="20">
        <f t="shared" si="7"/>
        <v>1</v>
      </c>
    </row>
    <row r="118" spans="1:9" ht="16.5" customHeight="1" x14ac:dyDescent="0.25">
      <c r="A118" s="64">
        <v>111</v>
      </c>
      <c r="B118" s="65" t="s">
        <v>319</v>
      </c>
      <c r="C118" s="66" t="s">
        <v>320</v>
      </c>
      <c r="D118" s="67">
        <v>56</v>
      </c>
      <c r="E118" s="68">
        <v>28</v>
      </c>
      <c r="F118" s="18">
        <f t="shared" si="8"/>
        <v>84</v>
      </c>
      <c r="G118" s="19">
        <f t="shared" si="6"/>
        <v>1</v>
      </c>
      <c r="H118" s="20">
        <f t="shared" si="7"/>
        <v>1</v>
      </c>
    </row>
    <row r="119" spans="1:9" ht="16.5" customHeight="1" x14ac:dyDescent="0.25">
      <c r="A119" s="64">
        <v>112</v>
      </c>
      <c r="B119" s="65" t="s">
        <v>321</v>
      </c>
      <c r="C119" s="66" t="s">
        <v>322</v>
      </c>
      <c r="D119" s="67">
        <v>47</v>
      </c>
      <c r="E119" s="68">
        <v>24</v>
      </c>
      <c r="F119" s="18">
        <f t="shared" si="8"/>
        <v>71</v>
      </c>
      <c r="G119" s="19">
        <f t="shared" si="6"/>
        <v>1</v>
      </c>
      <c r="H119" s="20">
        <f t="shared" si="7"/>
        <v>1</v>
      </c>
    </row>
    <row r="120" spans="1:9" ht="16.5" customHeight="1" x14ac:dyDescent="0.25">
      <c r="A120" s="64">
        <v>113</v>
      </c>
      <c r="B120" s="65" t="s">
        <v>323</v>
      </c>
      <c r="C120" s="66" t="s">
        <v>324</v>
      </c>
      <c r="D120" s="67">
        <v>52</v>
      </c>
      <c r="E120" s="68">
        <v>26</v>
      </c>
      <c r="F120" s="18">
        <f t="shared" si="8"/>
        <v>78</v>
      </c>
      <c r="G120" s="19">
        <f t="shared" si="6"/>
        <v>1</v>
      </c>
      <c r="H120" s="20">
        <f t="shared" si="7"/>
        <v>1</v>
      </c>
    </row>
    <row r="121" spans="1:9" ht="16.5" customHeight="1" x14ac:dyDescent="0.25">
      <c r="A121" s="64">
        <v>114</v>
      </c>
      <c r="B121" s="65" t="s">
        <v>325</v>
      </c>
      <c r="C121" s="66" t="s">
        <v>326</v>
      </c>
      <c r="D121" s="67">
        <v>52</v>
      </c>
      <c r="E121" s="68">
        <v>25</v>
      </c>
      <c r="F121" s="18">
        <f t="shared" si="8"/>
        <v>77</v>
      </c>
      <c r="G121" s="19">
        <f t="shared" si="6"/>
        <v>1</v>
      </c>
      <c r="H121" s="20">
        <f t="shared" si="7"/>
        <v>1</v>
      </c>
    </row>
    <row r="122" spans="1:9" ht="16.5" customHeight="1" x14ac:dyDescent="0.25">
      <c r="A122" s="64">
        <v>115</v>
      </c>
      <c r="B122" s="65" t="s">
        <v>327</v>
      </c>
      <c r="C122" s="66" t="s">
        <v>328</v>
      </c>
      <c r="D122" s="67">
        <v>48</v>
      </c>
      <c r="E122" s="68">
        <v>24</v>
      </c>
      <c r="F122" s="18">
        <f t="shared" si="8"/>
        <v>72</v>
      </c>
      <c r="G122" s="19">
        <f t="shared" si="6"/>
        <v>1</v>
      </c>
      <c r="H122" s="20">
        <f t="shared" si="7"/>
        <v>1</v>
      </c>
    </row>
    <row r="123" spans="1:9" ht="16.5" customHeight="1" x14ac:dyDescent="0.25">
      <c r="A123" s="64">
        <v>116</v>
      </c>
      <c r="B123" s="65" t="s">
        <v>329</v>
      </c>
      <c r="C123" s="66" t="s">
        <v>330</v>
      </c>
      <c r="D123" s="67">
        <v>34</v>
      </c>
      <c r="E123" s="68">
        <v>26</v>
      </c>
      <c r="F123" s="18">
        <f t="shared" si="8"/>
        <v>60</v>
      </c>
      <c r="G123" s="19">
        <f t="shared" si="6"/>
        <v>0</v>
      </c>
      <c r="H123" s="20">
        <f t="shared" si="7"/>
        <v>1</v>
      </c>
    </row>
    <row r="124" spans="1:9" ht="16.5" customHeight="1" x14ac:dyDescent="0.25">
      <c r="A124" s="64">
        <v>117</v>
      </c>
      <c r="B124" s="65" t="s">
        <v>331</v>
      </c>
      <c r="C124" s="66" t="s">
        <v>332</v>
      </c>
      <c r="D124" s="67">
        <v>40</v>
      </c>
      <c r="E124" s="68">
        <v>24</v>
      </c>
      <c r="F124" s="18">
        <f t="shared" si="8"/>
        <v>64</v>
      </c>
      <c r="G124" s="19">
        <f t="shared" si="6"/>
        <v>0</v>
      </c>
      <c r="H124" s="20">
        <f t="shared" si="7"/>
        <v>1</v>
      </c>
    </row>
    <row r="125" spans="1:9" ht="16.5" customHeight="1" x14ac:dyDescent="0.25">
      <c r="A125" s="64">
        <v>118</v>
      </c>
      <c r="B125" s="65" t="s">
        <v>333</v>
      </c>
      <c r="C125" s="66" t="s">
        <v>334</v>
      </c>
      <c r="D125" s="67">
        <v>29</v>
      </c>
      <c r="E125" s="68">
        <v>24</v>
      </c>
      <c r="F125" s="18">
        <f t="shared" si="8"/>
        <v>53</v>
      </c>
      <c r="G125" s="19">
        <f t="shared" si="6"/>
        <v>0</v>
      </c>
      <c r="H125" s="20">
        <f t="shared" si="7"/>
        <v>1</v>
      </c>
    </row>
    <row r="126" spans="1:9" ht="19.5" customHeight="1" x14ac:dyDescent="0.25">
      <c r="A126" s="22"/>
      <c r="B126" s="23"/>
      <c r="C126" s="24"/>
      <c r="D126" s="22">
        <v>118</v>
      </c>
      <c r="E126" s="22">
        <v>118</v>
      </c>
      <c r="F126" s="22"/>
      <c r="G126" s="25">
        <f>COUNTIF(G8:G125,1)</f>
        <v>78</v>
      </c>
      <c r="H126" s="25">
        <f>COUNTIF(H8:H125,1)</f>
        <v>118</v>
      </c>
      <c r="I126" s="26"/>
    </row>
    <row r="127" spans="1:9" ht="42" customHeight="1" x14ac:dyDescent="0.25">
      <c r="A127" s="87" t="s">
        <v>36</v>
      </c>
      <c r="B127" s="76"/>
      <c r="C127" s="80"/>
      <c r="D127" s="27" t="s">
        <v>37</v>
      </c>
      <c r="E127" s="27" t="s">
        <v>38</v>
      </c>
      <c r="F127" s="88" t="s">
        <v>39</v>
      </c>
      <c r="G127" s="76"/>
      <c r="H127" s="80"/>
    </row>
    <row r="128" spans="1:9" ht="19.5" customHeight="1" x14ac:dyDescent="0.25">
      <c r="A128" s="87" t="s">
        <v>40</v>
      </c>
      <c r="B128" s="76"/>
      <c r="C128" s="80"/>
      <c r="D128" s="20">
        <f>ROUND((G126/D126*100),0)</f>
        <v>66</v>
      </c>
      <c r="E128" s="27">
        <f t="shared" ref="E128:E129" si="9">IF(D128&gt;100,"ERROR",IF(D128&gt;=61,3,IF(D128&gt;=46,2,IF(D128&gt;=16,1,IF(D128&gt;15,0,0)))))</f>
        <v>3</v>
      </c>
      <c r="F128" s="89"/>
      <c r="G128" s="90"/>
      <c r="H128" s="91"/>
    </row>
    <row r="129" spans="1:8" ht="19.5" customHeight="1" x14ac:dyDescent="0.25">
      <c r="A129" s="87" t="s">
        <v>41</v>
      </c>
      <c r="B129" s="76"/>
      <c r="C129" s="80"/>
      <c r="D129" s="20">
        <f>ROUND((H126/E126*100),0)</f>
        <v>100</v>
      </c>
      <c r="E129" s="20">
        <f t="shared" si="9"/>
        <v>3</v>
      </c>
      <c r="F129" s="92"/>
      <c r="G129" s="93"/>
      <c r="H129" s="94"/>
    </row>
    <row r="130" spans="1:8" ht="15.75" customHeight="1" x14ac:dyDescent="0.3">
      <c r="D130" s="28"/>
      <c r="E130" s="28"/>
    </row>
    <row r="131" spans="1:8" ht="15.75" customHeight="1" x14ac:dyDescent="0.3">
      <c r="D131" s="28"/>
      <c r="E131" s="28"/>
    </row>
    <row r="132" spans="1:8" ht="15.75" customHeight="1" x14ac:dyDescent="0.3">
      <c r="D132" s="28"/>
      <c r="E132" s="28"/>
    </row>
    <row r="133" spans="1:8" ht="15.75" customHeight="1" x14ac:dyDescent="0.3">
      <c r="D133" s="28"/>
      <c r="E133" s="28"/>
    </row>
    <row r="134" spans="1:8" ht="15.75" customHeight="1" x14ac:dyDescent="0.3">
      <c r="D134" s="28"/>
      <c r="E134" s="28"/>
    </row>
    <row r="135" spans="1:8" ht="15.75" customHeight="1" x14ac:dyDescent="0.3">
      <c r="D135" s="28"/>
      <c r="E135" s="28"/>
    </row>
    <row r="136" spans="1:8" ht="15.75" customHeight="1" x14ac:dyDescent="0.3">
      <c r="D136" s="28"/>
      <c r="E136" s="28"/>
    </row>
    <row r="137" spans="1:8" ht="15.75" customHeight="1" x14ac:dyDescent="0.3">
      <c r="D137" s="28"/>
      <c r="E137" s="28"/>
    </row>
    <row r="138" spans="1:8" ht="15.75" customHeight="1" x14ac:dyDescent="0.3">
      <c r="D138" s="28"/>
      <c r="E138" s="28"/>
    </row>
    <row r="139" spans="1:8" ht="15.75" customHeight="1" x14ac:dyDescent="0.3">
      <c r="D139" s="28"/>
      <c r="E139" s="28"/>
    </row>
    <row r="140" spans="1:8" ht="15.75" customHeight="1" x14ac:dyDescent="0.3">
      <c r="D140" s="28"/>
      <c r="E140" s="28"/>
    </row>
    <row r="141" spans="1:8" ht="15.75" customHeight="1" x14ac:dyDescent="0.3">
      <c r="D141" s="28"/>
      <c r="E141" s="28"/>
    </row>
    <row r="142" spans="1:8" ht="15.75" customHeight="1" x14ac:dyDescent="0.3">
      <c r="D142" s="28"/>
      <c r="E142" s="28"/>
    </row>
    <row r="143" spans="1:8" ht="15.75" customHeight="1" x14ac:dyDescent="0.3">
      <c r="D143" s="28"/>
      <c r="E143" s="28"/>
    </row>
    <row r="144" spans="1:8" ht="15.75" customHeight="1" x14ac:dyDescent="0.3">
      <c r="D144" s="28"/>
      <c r="E144" s="28"/>
    </row>
    <row r="145" spans="4:5" ht="15.75" customHeight="1" x14ac:dyDescent="0.3">
      <c r="D145" s="28"/>
      <c r="E145" s="28"/>
    </row>
    <row r="146" spans="4:5" ht="15.75" customHeight="1" x14ac:dyDescent="0.3">
      <c r="D146" s="28"/>
      <c r="E146" s="28"/>
    </row>
    <row r="147" spans="4:5" ht="15.75" customHeight="1" x14ac:dyDescent="0.3">
      <c r="D147" s="28"/>
      <c r="E147" s="28"/>
    </row>
    <row r="148" spans="4:5" ht="15.75" customHeight="1" x14ac:dyDescent="0.3">
      <c r="D148" s="28"/>
      <c r="E148" s="28"/>
    </row>
    <row r="149" spans="4:5" ht="15.75" customHeight="1" x14ac:dyDescent="0.3">
      <c r="D149" s="28"/>
      <c r="E149" s="28"/>
    </row>
    <row r="150" spans="4:5" ht="15.75" customHeight="1" x14ac:dyDescent="0.3">
      <c r="D150" s="28"/>
      <c r="E150" s="28"/>
    </row>
    <row r="151" spans="4:5" ht="15.75" customHeight="1" x14ac:dyDescent="0.3">
      <c r="D151" s="28"/>
      <c r="E151" s="28"/>
    </row>
    <row r="152" spans="4:5" ht="15.75" customHeight="1" x14ac:dyDescent="0.3">
      <c r="D152" s="28"/>
      <c r="E152" s="28"/>
    </row>
    <row r="153" spans="4:5" ht="15.75" customHeight="1" x14ac:dyDescent="0.3">
      <c r="D153" s="28"/>
      <c r="E153" s="28"/>
    </row>
    <row r="154" spans="4:5" ht="15.75" customHeight="1" x14ac:dyDescent="0.3">
      <c r="D154" s="28"/>
      <c r="E154" s="28"/>
    </row>
    <row r="155" spans="4:5" ht="15.75" customHeight="1" x14ac:dyDescent="0.3">
      <c r="D155" s="28"/>
      <c r="E155" s="28"/>
    </row>
    <row r="156" spans="4:5" ht="15.75" customHeight="1" x14ac:dyDescent="0.3">
      <c r="D156" s="28"/>
      <c r="E156" s="28"/>
    </row>
    <row r="157" spans="4:5" ht="15.75" customHeight="1" x14ac:dyDescent="0.3">
      <c r="D157" s="28"/>
      <c r="E157" s="28"/>
    </row>
    <row r="158" spans="4:5" ht="15.75" customHeight="1" x14ac:dyDescent="0.3">
      <c r="D158" s="28"/>
      <c r="E158" s="28"/>
    </row>
    <row r="159" spans="4:5" ht="15.75" customHeight="1" x14ac:dyDescent="0.3">
      <c r="D159" s="28"/>
      <c r="E159" s="28"/>
    </row>
    <row r="160" spans="4:5" ht="15.75" customHeight="1" x14ac:dyDescent="0.3">
      <c r="D160" s="28"/>
      <c r="E160" s="28"/>
    </row>
    <row r="161" spans="4:5" ht="15.75" customHeight="1" x14ac:dyDescent="0.3">
      <c r="D161" s="28"/>
      <c r="E161" s="28"/>
    </row>
    <row r="162" spans="4:5" ht="15.75" customHeight="1" x14ac:dyDescent="0.3">
      <c r="D162" s="28"/>
      <c r="E162" s="28"/>
    </row>
    <row r="163" spans="4:5" ht="15.75" customHeight="1" x14ac:dyDescent="0.3">
      <c r="D163" s="28"/>
      <c r="E163" s="28"/>
    </row>
    <row r="164" spans="4:5" ht="15.75" customHeight="1" x14ac:dyDescent="0.3">
      <c r="D164" s="28"/>
      <c r="E164" s="28"/>
    </row>
    <row r="165" spans="4:5" ht="15.75" customHeight="1" x14ac:dyDescent="0.3">
      <c r="D165" s="28"/>
      <c r="E165" s="28"/>
    </row>
    <row r="166" spans="4:5" ht="15.75" customHeight="1" x14ac:dyDescent="0.3">
      <c r="D166" s="28"/>
      <c r="E166" s="28"/>
    </row>
    <row r="167" spans="4:5" ht="15.75" customHeight="1" x14ac:dyDescent="0.3">
      <c r="D167" s="28"/>
      <c r="E167" s="28"/>
    </row>
    <row r="168" spans="4:5" ht="15.75" customHeight="1" x14ac:dyDescent="0.3">
      <c r="D168" s="28"/>
      <c r="E168" s="28"/>
    </row>
    <row r="169" spans="4:5" ht="15.75" customHeight="1" x14ac:dyDescent="0.3">
      <c r="D169" s="28"/>
      <c r="E169" s="28"/>
    </row>
    <row r="170" spans="4:5" ht="15.75" customHeight="1" x14ac:dyDescent="0.3">
      <c r="D170" s="28"/>
      <c r="E170" s="28"/>
    </row>
    <row r="171" spans="4:5" ht="15.75" customHeight="1" x14ac:dyDescent="0.3">
      <c r="D171" s="28"/>
      <c r="E171" s="28"/>
    </row>
    <row r="172" spans="4:5" ht="15.75" customHeight="1" x14ac:dyDescent="0.3">
      <c r="D172" s="28"/>
      <c r="E172" s="28"/>
    </row>
    <row r="173" spans="4:5" ht="15.75" customHeight="1" x14ac:dyDescent="0.3">
      <c r="D173" s="28"/>
      <c r="E173" s="28"/>
    </row>
    <row r="174" spans="4:5" ht="15.75" customHeight="1" x14ac:dyDescent="0.3">
      <c r="D174" s="28"/>
      <c r="E174" s="28"/>
    </row>
    <row r="175" spans="4:5" ht="15.75" customHeight="1" x14ac:dyDescent="0.3">
      <c r="D175" s="28"/>
      <c r="E175" s="28"/>
    </row>
    <row r="176" spans="4:5" ht="15.75" customHeight="1" x14ac:dyDescent="0.3">
      <c r="D176" s="28"/>
      <c r="E176" s="28"/>
    </row>
    <row r="177" spans="4:5" ht="15.75" customHeight="1" x14ac:dyDescent="0.3">
      <c r="D177" s="28"/>
      <c r="E177" s="28"/>
    </row>
    <row r="178" spans="4:5" ht="15.75" customHeight="1" x14ac:dyDescent="0.3">
      <c r="D178" s="28"/>
      <c r="E178" s="28"/>
    </row>
    <row r="179" spans="4:5" ht="15.75" customHeight="1" x14ac:dyDescent="0.3">
      <c r="D179" s="28"/>
      <c r="E179" s="28"/>
    </row>
    <row r="180" spans="4:5" ht="15.75" customHeight="1" x14ac:dyDescent="0.3">
      <c r="D180" s="28"/>
      <c r="E180" s="28"/>
    </row>
    <row r="181" spans="4:5" ht="15.75" customHeight="1" x14ac:dyDescent="0.3">
      <c r="D181" s="28"/>
      <c r="E181" s="28"/>
    </row>
    <row r="182" spans="4:5" ht="15.75" customHeight="1" x14ac:dyDescent="0.3">
      <c r="D182" s="28"/>
      <c r="E182" s="28"/>
    </row>
    <row r="183" spans="4:5" ht="15.75" customHeight="1" x14ac:dyDescent="0.3">
      <c r="D183" s="28"/>
      <c r="E183" s="28"/>
    </row>
    <row r="184" spans="4:5" ht="15.75" customHeight="1" x14ac:dyDescent="0.3">
      <c r="D184" s="28"/>
      <c r="E184" s="28"/>
    </row>
    <row r="185" spans="4:5" ht="15.75" customHeight="1" x14ac:dyDescent="0.3">
      <c r="D185" s="28"/>
      <c r="E185" s="28"/>
    </row>
    <row r="186" spans="4:5" ht="15.75" customHeight="1" x14ac:dyDescent="0.3">
      <c r="D186" s="28"/>
      <c r="E186" s="28"/>
    </row>
    <row r="187" spans="4:5" ht="15.75" customHeight="1" x14ac:dyDescent="0.3">
      <c r="D187" s="28"/>
      <c r="E187" s="28"/>
    </row>
    <row r="188" spans="4:5" ht="15.75" customHeight="1" x14ac:dyDescent="0.3">
      <c r="D188" s="28"/>
      <c r="E188" s="28"/>
    </row>
    <row r="189" spans="4:5" ht="15.75" customHeight="1" x14ac:dyDescent="0.3">
      <c r="D189" s="28"/>
      <c r="E189" s="28"/>
    </row>
    <row r="190" spans="4:5" ht="15.75" customHeight="1" x14ac:dyDescent="0.3">
      <c r="D190" s="28"/>
      <c r="E190" s="28"/>
    </row>
    <row r="191" spans="4:5" ht="15.75" customHeight="1" x14ac:dyDescent="0.3">
      <c r="D191" s="28"/>
      <c r="E191" s="28"/>
    </row>
    <row r="192" spans="4:5" ht="15.75" customHeight="1" x14ac:dyDescent="0.3">
      <c r="D192" s="28"/>
      <c r="E192" s="28"/>
    </row>
    <row r="193" spans="4:5" ht="15.75" customHeight="1" x14ac:dyDescent="0.3">
      <c r="D193" s="28"/>
      <c r="E193" s="28"/>
    </row>
    <row r="194" spans="4:5" ht="15.75" customHeight="1" x14ac:dyDescent="0.3">
      <c r="D194" s="28"/>
      <c r="E194" s="28"/>
    </row>
    <row r="195" spans="4:5" ht="15.75" customHeight="1" x14ac:dyDescent="0.3">
      <c r="D195" s="28"/>
      <c r="E195" s="28"/>
    </row>
    <row r="196" spans="4:5" ht="15.75" customHeight="1" x14ac:dyDescent="0.3">
      <c r="D196" s="28"/>
      <c r="E196" s="28"/>
    </row>
    <row r="197" spans="4:5" ht="15.75" customHeight="1" x14ac:dyDescent="0.3">
      <c r="D197" s="28"/>
      <c r="E197" s="28"/>
    </row>
    <row r="198" spans="4:5" ht="15.75" customHeight="1" x14ac:dyDescent="0.3">
      <c r="D198" s="28"/>
      <c r="E198" s="28"/>
    </row>
    <row r="199" spans="4:5" ht="15.75" customHeight="1" x14ac:dyDescent="0.3">
      <c r="D199" s="28"/>
      <c r="E199" s="28"/>
    </row>
    <row r="200" spans="4:5" ht="15.75" customHeight="1" x14ac:dyDescent="0.3">
      <c r="D200" s="28"/>
      <c r="E200" s="28"/>
    </row>
    <row r="201" spans="4:5" ht="15.75" customHeight="1" x14ac:dyDescent="0.3">
      <c r="D201" s="28"/>
      <c r="E201" s="28"/>
    </row>
    <row r="202" spans="4:5" ht="15.75" customHeight="1" x14ac:dyDescent="0.3">
      <c r="D202" s="28"/>
      <c r="E202" s="28"/>
    </row>
    <row r="203" spans="4:5" ht="15.75" customHeight="1" x14ac:dyDescent="0.3">
      <c r="D203" s="28"/>
      <c r="E203" s="28"/>
    </row>
    <row r="204" spans="4:5" ht="15.75" customHeight="1" x14ac:dyDescent="0.3">
      <c r="D204" s="28"/>
      <c r="E204" s="28"/>
    </row>
    <row r="205" spans="4:5" ht="15.75" customHeight="1" x14ac:dyDescent="0.3">
      <c r="D205" s="28"/>
      <c r="E205" s="28"/>
    </row>
    <row r="206" spans="4:5" ht="15.75" customHeight="1" x14ac:dyDescent="0.3">
      <c r="D206" s="28"/>
      <c r="E206" s="28"/>
    </row>
    <row r="207" spans="4:5" ht="15.75" customHeight="1" x14ac:dyDescent="0.3">
      <c r="D207" s="28"/>
      <c r="E207" s="28"/>
    </row>
    <row r="208" spans="4:5" ht="15.75" customHeight="1" x14ac:dyDescent="0.3">
      <c r="D208" s="28"/>
      <c r="E208" s="28"/>
    </row>
    <row r="209" spans="4:5" ht="15.75" customHeight="1" x14ac:dyDescent="0.3">
      <c r="D209" s="28"/>
      <c r="E209" s="28"/>
    </row>
    <row r="210" spans="4:5" ht="15.75" customHeight="1" x14ac:dyDescent="0.3">
      <c r="D210" s="28"/>
      <c r="E210" s="28"/>
    </row>
    <row r="211" spans="4:5" ht="15.75" customHeight="1" x14ac:dyDescent="0.3">
      <c r="D211" s="28"/>
      <c r="E211" s="28"/>
    </row>
    <row r="212" spans="4:5" ht="15.75" customHeight="1" x14ac:dyDescent="0.3">
      <c r="D212" s="28"/>
      <c r="E212" s="28"/>
    </row>
    <row r="213" spans="4:5" ht="15.75" customHeight="1" x14ac:dyDescent="0.3">
      <c r="D213" s="28"/>
      <c r="E213" s="28"/>
    </row>
    <row r="214" spans="4:5" ht="15.75" customHeight="1" x14ac:dyDescent="0.3">
      <c r="D214" s="28"/>
      <c r="E214" s="28"/>
    </row>
    <row r="215" spans="4:5" ht="15.75" customHeight="1" x14ac:dyDescent="0.3">
      <c r="D215" s="28"/>
      <c r="E215" s="28"/>
    </row>
    <row r="216" spans="4:5" ht="15.75" customHeight="1" x14ac:dyDescent="0.3">
      <c r="D216" s="28"/>
      <c r="E216" s="28"/>
    </row>
    <row r="217" spans="4:5" ht="15.75" customHeight="1" x14ac:dyDescent="0.3">
      <c r="D217" s="28"/>
      <c r="E217" s="28"/>
    </row>
    <row r="218" spans="4:5" ht="15.75" customHeight="1" x14ac:dyDescent="0.3">
      <c r="D218" s="28"/>
      <c r="E218" s="28"/>
    </row>
    <row r="219" spans="4:5" ht="15.75" customHeight="1" x14ac:dyDescent="0.3">
      <c r="D219" s="28"/>
      <c r="E219" s="28"/>
    </row>
    <row r="220" spans="4:5" ht="15.75" customHeight="1" x14ac:dyDescent="0.3">
      <c r="D220" s="28"/>
      <c r="E220" s="28"/>
    </row>
    <row r="221" spans="4:5" ht="15.75" customHeight="1" x14ac:dyDescent="0.3">
      <c r="D221" s="28"/>
      <c r="E221" s="28"/>
    </row>
    <row r="222" spans="4:5" ht="15.75" customHeight="1" x14ac:dyDescent="0.3">
      <c r="D222" s="28"/>
      <c r="E222" s="28"/>
    </row>
    <row r="223" spans="4:5" ht="15.75" customHeight="1" x14ac:dyDescent="0.3">
      <c r="D223" s="28"/>
      <c r="E223" s="28"/>
    </row>
    <row r="224" spans="4:5" ht="15.75" customHeight="1" x14ac:dyDescent="0.3">
      <c r="D224" s="28"/>
      <c r="E224" s="28"/>
    </row>
    <row r="225" spans="4:5" ht="15.75" customHeight="1" x14ac:dyDescent="0.3">
      <c r="D225" s="28"/>
      <c r="E225" s="28"/>
    </row>
    <row r="226" spans="4:5" ht="15.75" customHeight="1" x14ac:dyDescent="0.3">
      <c r="D226" s="28"/>
      <c r="E226" s="28"/>
    </row>
    <row r="227" spans="4:5" ht="15.75" customHeight="1" x14ac:dyDescent="0.3">
      <c r="D227" s="28"/>
      <c r="E227" s="28"/>
    </row>
    <row r="228" spans="4:5" ht="15.75" customHeight="1" x14ac:dyDescent="0.3">
      <c r="D228" s="28"/>
      <c r="E228" s="28"/>
    </row>
    <row r="229" spans="4:5" ht="15.75" customHeight="1" x14ac:dyDescent="0.3">
      <c r="D229" s="28"/>
      <c r="E229" s="28"/>
    </row>
    <row r="230" spans="4:5" ht="15.75" customHeight="1" x14ac:dyDescent="0.3">
      <c r="D230" s="28"/>
      <c r="E230" s="28"/>
    </row>
    <row r="231" spans="4:5" ht="15.75" customHeight="1" x14ac:dyDescent="0.3">
      <c r="D231" s="28"/>
      <c r="E231" s="28"/>
    </row>
    <row r="232" spans="4:5" ht="15.75" customHeight="1" x14ac:dyDescent="0.3">
      <c r="D232" s="28"/>
      <c r="E232" s="28"/>
    </row>
    <row r="233" spans="4:5" ht="15.75" customHeight="1" x14ac:dyDescent="0.3">
      <c r="D233" s="28"/>
      <c r="E233" s="28"/>
    </row>
    <row r="234" spans="4:5" ht="15.75" customHeight="1" x14ac:dyDescent="0.3">
      <c r="D234" s="28"/>
      <c r="E234" s="28"/>
    </row>
    <row r="235" spans="4:5" ht="15.75" customHeight="1" x14ac:dyDescent="0.3">
      <c r="D235" s="28"/>
      <c r="E235" s="28"/>
    </row>
    <row r="236" spans="4:5" ht="15.75" customHeight="1" x14ac:dyDescent="0.3">
      <c r="D236" s="28"/>
      <c r="E236" s="28"/>
    </row>
    <row r="237" spans="4:5" ht="15.75" customHeight="1" x14ac:dyDescent="0.3">
      <c r="D237" s="28"/>
      <c r="E237" s="28"/>
    </row>
    <row r="238" spans="4:5" ht="15.75" customHeight="1" x14ac:dyDescent="0.3">
      <c r="D238" s="28"/>
      <c r="E238" s="28"/>
    </row>
    <row r="239" spans="4:5" ht="15.75" customHeight="1" x14ac:dyDescent="0.3">
      <c r="D239" s="28"/>
      <c r="E239" s="28"/>
    </row>
    <row r="240" spans="4:5" ht="15.75" customHeight="1" x14ac:dyDescent="0.3">
      <c r="D240" s="28"/>
      <c r="E240" s="28"/>
    </row>
    <row r="241" spans="4:5" ht="15.75" customHeight="1" x14ac:dyDescent="0.3">
      <c r="D241" s="28"/>
      <c r="E241" s="28"/>
    </row>
    <row r="242" spans="4:5" ht="15.75" customHeight="1" x14ac:dyDescent="0.3">
      <c r="D242" s="28"/>
      <c r="E242" s="28"/>
    </row>
    <row r="243" spans="4:5" ht="15.75" customHeight="1" x14ac:dyDescent="0.3">
      <c r="D243" s="28"/>
      <c r="E243" s="28"/>
    </row>
    <row r="244" spans="4:5" ht="15.75" customHeight="1" x14ac:dyDescent="0.3">
      <c r="D244" s="28"/>
      <c r="E244" s="28"/>
    </row>
    <row r="245" spans="4:5" ht="15.75" customHeight="1" x14ac:dyDescent="0.3">
      <c r="D245" s="28"/>
      <c r="E245" s="28"/>
    </row>
    <row r="246" spans="4:5" ht="15.75" customHeight="1" x14ac:dyDescent="0.3">
      <c r="D246" s="28"/>
      <c r="E246" s="28"/>
    </row>
    <row r="247" spans="4:5" ht="15.75" customHeight="1" x14ac:dyDescent="0.3">
      <c r="D247" s="28"/>
      <c r="E247" s="28"/>
    </row>
    <row r="248" spans="4:5" ht="15.75" customHeight="1" x14ac:dyDescent="0.3">
      <c r="D248" s="28"/>
      <c r="E248" s="28"/>
    </row>
    <row r="249" spans="4:5" ht="15.75" customHeight="1" x14ac:dyDescent="0.3">
      <c r="D249" s="28"/>
      <c r="E249" s="28"/>
    </row>
    <row r="250" spans="4:5" ht="15.75" customHeight="1" x14ac:dyDescent="0.3">
      <c r="D250" s="28"/>
      <c r="E250" s="28"/>
    </row>
    <row r="251" spans="4:5" ht="15.75" customHeight="1" x14ac:dyDescent="0.3">
      <c r="D251" s="28"/>
      <c r="E251" s="28"/>
    </row>
    <row r="252" spans="4:5" ht="15.75" customHeight="1" x14ac:dyDescent="0.3">
      <c r="D252" s="28"/>
      <c r="E252" s="28"/>
    </row>
    <row r="253" spans="4:5" ht="15.75" customHeight="1" x14ac:dyDescent="0.3">
      <c r="D253" s="28"/>
      <c r="E253" s="28"/>
    </row>
    <row r="254" spans="4:5" ht="15.75" customHeight="1" x14ac:dyDescent="0.3">
      <c r="D254" s="28"/>
      <c r="E254" s="28"/>
    </row>
    <row r="255" spans="4:5" ht="15.75" customHeight="1" x14ac:dyDescent="0.3">
      <c r="D255" s="28"/>
      <c r="E255" s="28"/>
    </row>
    <row r="256" spans="4:5" ht="15.75" customHeight="1" x14ac:dyDescent="0.3">
      <c r="D256" s="28"/>
      <c r="E256" s="28"/>
    </row>
    <row r="257" spans="4:5" ht="15.75" customHeight="1" x14ac:dyDescent="0.3">
      <c r="D257" s="28"/>
      <c r="E257" s="28"/>
    </row>
    <row r="258" spans="4:5" ht="15.75" customHeight="1" x14ac:dyDescent="0.3">
      <c r="D258" s="28"/>
      <c r="E258" s="28"/>
    </row>
    <row r="259" spans="4:5" ht="15.75" customHeight="1" x14ac:dyDescent="0.3">
      <c r="D259" s="28"/>
      <c r="E259" s="28"/>
    </row>
    <row r="260" spans="4:5" ht="15.75" customHeight="1" x14ac:dyDescent="0.3">
      <c r="D260" s="28"/>
      <c r="E260" s="28"/>
    </row>
    <row r="261" spans="4:5" ht="15.75" customHeight="1" x14ac:dyDescent="0.3">
      <c r="D261" s="28"/>
      <c r="E261" s="28"/>
    </row>
    <row r="262" spans="4:5" ht="15.75" customHeight="1" x14ac:dyDescent="0.3">
      <c r="D262" s="28"/>
      <c r="E262" s="28"/>
    </row>
    <row r="263" spans="4:5" ht="15.75" customHeight="1" x14ac:dyDescent="0.3">
      <c r="D263" s="28"/>
      <c r="E263" s="28"/>
    </row>
    <row r="264" spans="4:5" ht="15.75" customHeight="1" x14ac:dyDescent="0.3">
      <c r="D264" s="28"/>
      <c r="E264" s="28"/>
    </row>
    <row r="265" spans="4:5" ht="15.75" customHeight="1" x14ac:dyDescent="0.3">
      <c r="D265" s="28"/>
      <c r="E265" s="28"/>
    </row>
    <row r="266" spans="4:5" ht="15.75" customHeight="1" x14ac:dyDescent="0.3">
      <c r="D266" s="28"/>
      <c r="E266" s="28"/>
    </row>
    <row r="267" spans="4:5" ht="15.75" customHeight="1" x14ac:dyDescent="0.3">
      <c r="D267" s="28"/>
      <c r="E267" s="28"/>
    </row>
    <row r="268" spans="4:5" ht="15.75" customHeight="1" x14ac:dyDescent="0.3">
      <c r="D268" s="28"/>
      <c r="E268" s="28"/>
    </row>
    <row r="269" spans="4:5" ht="15.75" customHeight="1" x14ac:dyDescent="0.3">
      <c r="D269" s="28"/>
      <c r="E269" s="28"/>
    </row>
    <row r="270" spans="4:5" ht="15.75" customHeight="1" x14ac:dyDescent="0.3">
      <c r="D270" s="28"/>
      <c r="E270" s="28"/>
    </row>
    <row r="271" spans="4:5" ht="15.75" customHeight="1" x14ac:dyDescent="0.3">
      <c r="D271" s="28"/>
      <c r="E271" s="28"/>
    </row>
    <row r="272" spans="4:5" ht="15.75" customHeight="1" x14ac:dyDescent="0.3">
      <c r="D272" s="28"/>
      <c r="E272" s="28"/>
    </row>
    <row r="273" spans="4:5" ht="15.75" customHeight="1" x14ac:dyDescent="0.3">
      <c r="D273" s="28"/>
      <c r="E273" s="28"/>
    </row>
    <row r="274" spans="4:5" ht="15.75" customHeight="1" x14ac:dyDescent="0.3">
      <c r="D274" s="28"/>
      <c r="E274" s="28"/>
    </row>
    <row r="275" spans="4:5" ht="15.75" customHeight="1" x14ac:dyDescent="0.3">
      <c r="D275" s="28"/>
      <c r="E275" s="28"/>
    </row>
    <row r="276" spans="4:5" ht="15.75" customHeight="1" x14ac:dyDescent="0.3">
      <c r="D276" s="28"/>
      <c r="E276" s="28"/>
    </row>
    <row r="277" spans="4:5" ht="15.75" customHeight="1" x14ac:dyDescent="0.3">
      <c r="D277" s="28"/>
      <c r="E277" s="28"/>
    </row>
    <row r="278" spans="4:5" ht="15.75" customHeight="1" x14ac:dyDescent="0.3">
      <c r="D278" s="28"/>
      <c r="E278" s="28"/>
    </row>
    <row r="279" spans="4:5" ht="15.75" customHeight="1" x14ac:dyDescent="0.3">
      <c r="D279" s="28"/>
      <c r="E279" s="28"/>
    </row>
    <row r="280" spans="4:5" ht="15.75" customHeight="1" x14ac:dyDescent="0.3">
      <c r="D280" s="28"/>
      <c r="E280" s="28"/>
    </row>
    <row r="281" spans="4:5" ht="15.75" customHeight="1" x14ac:dyDescent="0.3">
      <c r="D281" s="28"/>
      <c r="E281" s="28"/>
    </row>
    <row r="282" spans="4:5" ht="15.75" customHeight="1" x14ac:dyDescent="0.3">
      <c r="D282" s="28"/>
      <c r="E282" s="28"/>
    </row>
    <row r="283" spans="4:5" ht="15.75" customHeight="1" x14ac:dyDescent="0.3">
      <c r="D283" s="28"/>
      <c r="E283" s="28"/>
    </row>
    <row r="284" spans="4:5" ht="15.75" customHeight="1" x14ac:dyDescent="0.3">
      <c r="D284" s="28"/>
      <c r="E284" s="28"/>
    </row>
    <row r="285" spans="4:5" ht="15.75" customHeight="1" x14ac:dyDescent="0.3">
      <c r="D285" s="28"/>
      <c r="E285" s="28"/>
    </row>
    <row r="286" spans="4:5" ht="15.75" customHeight="1" x14ac:dyDescent="0.3">
      <c r="D286" s="28"/>
      <c r="E286" s="28"/>
    </row>
    <row r="287" spans="4:5" ht="15.75" customHeight="1" x14ac:dyDescent="0.3">
      <c r="D287" s="28"/>
      <c r="E287" s="28"/>
    </row>
    <row r="288" spans="4:5" ht="15.75" customHeight="1" x14ac:dyDescent="0.3">
      <c r="D288" s="28"/>
      <c r="E288" s="28"/>
    </row>
    <row r="289" spans="4:5" ht="15.75" customHeight="1" x14ac:dyDescent="0.3">
      <c r="D289" s="28"/>
      <c r="E289" s="28"/>
    </row>
    <row r="290" spans="4:5" ht="15.75" customHeight="1" x14ac:dyDescent="0.3">
      <c r="D290" s="28"/>
      <c r="E290" s="28"/>
    </row>
    <row r="291" spans="4:5" ht="15.75" customHeight="1" x14ac:dyDescent="0.3">
      <c r="D291" s="28"/>
      <c r="E291" s="28"/>
    </row>
    <row r="292" spans="4:5" ht="15.75" customHeight="1" x14ac:dyDescent="0.3">
      <c r="D292" s="28"/>
      <c r="E292" s="28"/>
    </row>
    <row r="293" spans="4:5" ht="15.75" customHeight="1" x14ac:dyDescent="0.3">
      <c r="D293" s="28"/>
      <c r="E293" s="28"/>
    </row>
    <row r="294" spans="4:5" ht="15.75" customHeight="1" x14ac:dyDescent="0.3">
      <c r="D294" s="28"/>
      <c r="E294" s="28"/>
    </row>
    <row r="295" spans="4:5" ht="15.75" customHeight="1" x14ac:dyDescent="0.3">
      <c r="D295" s="28"/>
      <c r="E295" s="28"/>
    </row>
    <row r="296" spans="4:5" ht="15.75" customHeight="1" x14ac:dyDescent="0.3">
      <c r="D296" s="28"/>
      <c r="E296" s="28"/>
    </row>
    <row r="297" spans="4:5" ht="15.75" customHeight="1" x14ac:dyDescent="0.3">
      <c r="D297" s="28"/>
      <c r="E297" s="28"/>
    </row>
    <row r="298" spans="4:5" ht="15.75" customHeight="1" x14ac:dyDescent="0.3">
      <c r="D298" s="28"/>
      <c r="E298" s="28"/>
    </row>
    <row r="299" spans="4:5" ht="15.75" customHeight="1" x14ac:dyDescent="0.3">
      <c r="D299" s="28"/>
      <c r="E299" s="28"/>
    </row>
    <row r="300" spans="4:5" ht="15.75" customHeight="1" x14ac:dyDescent="0.3">
      <c r="D300" s="28"/>
      <c r="E300" s="28"/>
    </row>
    <row r="301" spans="4:5" ht="15.75" customHeight="1" x14ac:dyDescent="0.3">
      <c r="D301" s="28"/>
      <c r="E301" s="28"/>
    </row>
    <row r="302" spans="4:5" ht="15.75" customHeight="1" x14ac:dyDescent="0.3">
      <c r="D302" s="28"/>
      <c r="E302" s="28"/>
    </row>
    <row r="303" spans="4:5" ht="15.75" customHeight="1" x14ac:dyDescent="0.3">
      <c r="D303" s="28"/>
      <c r="E303" s="28"/>
    </row>
    <row r="304" spans="4:5" ht="15.75" customHeight="1" x14ac:dyDescent="0.3">
      <c r="D304" s="28"/>
      <c r="E304" s="28"/>
    </row>
    <row r="305" spans="4:5" ht="15.75" customHeight="1" x14ac:dyDescent="0.3">
      <c r="D305" s="28"/>
      <c r="E305" s="28"/>
    </row>
    <row r="306" spans="4:5" ht="15.75" customHeight="1" x14ac:dyDescent="0.3">
      <c r="D306" s="28"/>
      <c r="E306" s="28"/>
    </row>
    <row r="307" spans="4:5" ht="15.75" customHeight="1" x14ac:dyDescent="0.3">
      <c r="D307" s="28"/>
      <c r="E307" s="28"/>
    </row>
    <row r="308" spans="4:5" ht="15.75" customHeight="1" x14ac:dyDescent="0.3">
      <c r="D308" s="28"/>
      <c r="E308" s="28"/>
    </row>
    <row r="309" spans="4:5" ht="15.75" customHeight="1" x14ac:dyDescent="0.3">
      <c r="D309" s="28"/>
      <c r="E309" s="28"/>
    </row>
    <row r="310" spans="4:5" ht="15.75" customHeight="1" x14ac:dyDescent="0.3">
      <c r="D310" s="28"/>
      <c r="E310" s="28"/>
    </row>
    <row r="311" spans="4:5" ht="15.75" customHeight="1" x14ac:dyDescent="0.3">
      <c r="D311" s="28"/>
      <c r="E311" s="28"/>
    </row>
    <row r="312" spans="4:5" ht="15.75" customHeight="1" x14ac:dyDescent="0.3">
      <c r="D312" s="28"/>
      <c r="E312" s="28"/>
    </row>
    <row r="313" spans="4:5" ht="15.75" customHeight="1" x14ac:dyDescent="0.3">
      <c r="D313" s="28"/>
      <c r="E313" s="28"/>
    </row>
    <row r="314" spans="4:5" ht="15.75" customHeight="1" x14ac:dyDescent="0.3">
      <c r="D314" s="28"/>
      <c r="E314" s="28"/>
    </row>
    <row r="315" spans="4:5" ht="15.75" customHeight="1" x14ac:dyDescent="0.3">
      <c r="D315" s="28"/>
      <c r="E315" s="28"/>
    </row>
    <row r="316" spans="4:5" ht="15.75" customHeight="1" x14ac:dyDescent="0.3">
      <c r="D316" s="28"/>
      <c r="E316" s="28"/>
    </row>
    <row r="317" spans="4:5" ht="15.75" customHeight="1" x14ac:dyDescent="0.3">
      <c r="D317" s="28"/>
      <c r="E317" s="28"/>
    </row>
    <row r="318" spans="4:5" ht="15.75" customHeight="1" x14ac:dyDescent="0.3">
      <c r="D318" s="28"/>
      <c r="E318" s="28"/>
    </row>
    <row r="319" spans="4:5" ht="15.75" customHeight="1" x14ac:dyDescent="0.3">
      <c r="D319" s="28"/>
      <c r="E319" s="28"/>
    </row>
    <row r="320" spans="4:5" ht="15.75" customHeight="1" x14ac:dyDescent="0.3">
      <c r="D320" s="28"/>
      <c r="E320" s="28"/>
    </row>
    <row r="321" spans="4:5" ht="15.75" customHeight="1" x14ac:dyDescent="0.3">
      <c r="D321" s="28"/>
      <c r="E321" s="28"/>
    </row>
    <row r="322" spans="4:5" ht="15.75" customHeight="1" x14ac:dyDescent="0.3">
      <c r="D322" s="28"/>
      <c r="E322" s="28"/>
    </row>
    <row r="323" spans="4:5" ht="15.75" customHeight="1" x14ac:dyDescent="0.3">
      <c r="D323" s="28"/>
      <c r="E323" s="28"/>
    </row>
    <row r="324" spans="4:5" ht="15.75" customHeight="1" x14ac:dyDescent="0.3">
      <c r="D324" s="28"/>
      <c r="E324" s="28"/>
    </row>
    <row r="325" spans="4:5" ht="15.75" customHeight="1" x14ac:dyDescent="0.3">
      <c r="D325" s="28"/>
      <c r="E325" s="28"/>
    </row>
    <row r="326" spans="4:5" ht="15.75" customHeight="1" x14ac:dyDescent="0.3">
      <c r="D326" s="28"/>
      <c r="E326" s="28"/>
    </row>
    <row r="327" spans="4:5" ht="15.75" customHeight="1" x14ac:dyDescent="0.3">
      <c r="D327" s="28"/>
      <c r="E327" s="28"/>
    </row>
    <row r="328" spans="4:5" ht="15.75" customHeight="1" x14ac:dyDescent="0.3">
      <c r="D328" s="28"/>
      <c r="E328" s="28"/>
    </row>
    <row r="329" spans="4:5" ht="15.75" customHeight="1" x14ac:dyDescent="0.3">
      <c r="D329" s="28"/>
      <c r="E329" s="28"/>
    </row>
    <row r="330" spans="4:5" ht="15.75" customHeight="1" x14ac:dyDescent="0.25"/>
    <row r="331" spans="4:5" ht="15.75" customHeight="1" x14ac:dyDescent="0.25"/>
    <row r="332" spans="4:5" ht="15.75" customHeight="1" x14ac:dyDescent="0.25"/>
    <row r="333" spans="4:5" ht="15.75" customHeight="1" x14ac:dyDescent="0.25"/>
    <row r="334" spans="4:5" ht="15.75" customHeight="1" x14ac:dyDescent="0.25"/>
    <row r="335" spans="4:5" ht="15.75" customHeight="1" x14ac:dyDescent="0.25"/>
    <row r="336" spans="4: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13">
    <mergeCell ref="A7:C7"/>
    <mergeCell ref="A127:C127"/>
    <mergeCell ref="F127:H127"/>
    <mergeCell ref="A128:C128"/>
    <mergeCell ref="F128:H129"/>
    <mergeCell ref="A129:C129"/>
    <mergeCell ref="A1:H1"/>
    <mergeCell ref="A2:H2"/>
    <mergeCell ref="A3:H3"/>
    <mergeCell ref="A4:H4"/>
    <mergeCell ref="A5:A6"/>
    <mergeCell ref="B5:B6"/>
    <mergeCell ref="G5:H5"/>
  </mergeCells>
  <conditionalFormatting sqref="F8:F125">
    <cfRule type="containsText" dxfId="8" priority="1" operator="containsText" text="AB">
      <formula>NOT(ISERROR(SEARCH(("AB"),(F8))))</formula>
    </cfRule>
  </conditionalFormatting>
  <conditionalFormatting sqref="G8:H125">
    <cfRule type="cellIs" dxfId="7" priority="2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C6" sqref="C6"/>
    </sheetView>
  </sheetViews>
  <sheetFormatPr defaultColWidth="12.59765625" defaultRowHeight="15" customHeight="1" x14ac:dyDescent="0.25"/>
  <cols>
    <col min="1" max="1" width="10.8984375" customWidth="1"/>
    <col min="2" max="2" width="8.8984375" customWidth="1"/>
    <col min="3" max="3" width="12.8984375" customWidth="1"/>
    <col min="4" max="4" width="13.19921875" customWidth="1"/>
    <col min="5" max="5" width="11" customWidth="1"/>
    <col min="6" max="6" width="12.69921875" customWidth="1"/>
    <col min="8" max="8" width="17.59765625" customWidth="1"/>
    <col min="9" max="9" width="13.09765625" customWidth="1"/>
  </cols>
  <sheetData>
    <row r="1" spans="1:9" ht="19.5" customHeight="1" x14ac:dyDescent="0.25">
      <c r="A1" s="95" t="s">
        <v>0</v>
      </c>
      <c r="B1" s="76"/>
      <c r="C1" s="76"/>
      <c r="D1" s="76"/>
      <c r="E1" s="76"/>
      <c r="F1" s="76"/>
      <c r="G1" s="76"/>
      <c r="H1" s="76"/>
      <c r="I1" s="80"/>
    </row>
    <row r="2" spans="1:9" ht="19.5" customHeight="1" x14ac:dyDescent="0.25">
      <c r="A2" s="95" t="s">
        <v>42</v>
      </c>
      <c r="B2" s="76"/>
      <c r="C2" s="76"/>
      <c r="D2" s="76"/>
      <c r="E2" s="76"/>
      <c r="F2" s="76"/>
      <c r="G2" s="76"/>
      <c r="H2" s="76"/>
      <c r="I2" s="80"/>
    </row>
    <row r="3" spans="1:9" ht="19.5" customHeight="1" x14ac:dyDescent="0.25">
      <c r="A3" s="95" t="str">
        <f>'CO-PO Mapping'!A3:P3</f>
        <v>IV YEAR VII SEM SEC A and B (8TT6-60.2)</v>
      </c>
      <c r="B3" s="76"/>
      <c r="C3" s="76"/>
      <c r="D3" s="76"/>
      <c r="E3" s="76"/>
      <c r="F3" s="76"/>
      <c r="G3" s="76"/>
      <c r="H3" s="76"/>
      <c r="I3" s="80"/>
    </row>
    <row r="4" spans="1:9" ht="19.5" customHeight="1" x14ac:dyDescent="0.25">
      <c r="A4" s="95" t="str">
        <f>'CO-PO Mapping'!A4:P4</f>
        <v>SUBJECT: DISASTER MANAGEMENT                                                                                                      Faculty: Mr. Nishit Jain</v>
      </c>
      <c r="B4" s="76"/>
      <c r="C4" s="76"/>
      <c r="D4" s="76"/>
      <c r="E4" s="76"/>
      <c r="F4" s="76"/>
      <c r="G4" s="76"/>
      <c r="H4" s="76"/>
      <c r="I4" s="80"/>
    </row>
    <row r="5" spans="1:9" ht="78" x14ac:dyDescent="0.25">
      <c r="A5" s="29" t="s">
        <v>43</v>
      </c>
      <c r="B5" s="29" t="s">
        <v>44</v>
      </c>
      <c r="C5" s="29" t="s">
        <v>45</v>
      </c>
      <c r="D5" s="29" t="s">
        <v>46</v>
      </c>
      <c r="E5" s="29" t="s">
        <v>47</v>
      </c>
      <c r="F5" s="29" t="s">
        <v>48</v>
      </c>
      <c r="G5" s="29" t="s">
        <v>46</v>
      </c>
      <c r="H5" s="29" t="s">
        <v>49</v>
      </c>
      <c r="I5" s="29" t="s">
        <v>50</v>
      </c>
    </row>
    <row r="6" spans="1:9" ht="19.5" customHeight="1" x14ac:dyDescent="0.25">
      <c r="A6" s="30" t="s">
        <v>97</v>
      </c>
      <c r="B6" s="30" t="s">
        <v>96</v>
      </c>
      <c r="C6" s="30">
        <f>'Sessional + End Term Assessment'!D128</f>
        <v>66</v>
      </c>
      <c r="D6" s="30">
        <f>'Sessional + End Term Assessment'!E128</f>
        <v>3</v>
      </c>
      <c r="E6" s="30">
        <f>D6*'Sessional + End Term Assessment'!D6/'Sessional + End Term Assessment'!F6</f>
        <v>2.1</v>
      </c>
      <c r="F6" s="30">
        <f>'Sessional + End Term Assessment'!D129</f>
        <v>100</v>
      </c>
      <c r="G6" s="30">
        <f>'Sessional + End Term Assessment'!E129</f>
        <v>3</v>
      </c>
      <c r="H6" s="30">
        <f>G6*'Sessional + End Term Assessment'!E6/'Sessional + End Term Assessment'!F6</f>
        <v>0.9</v>
      </c>
      <c r="I6" s="30">
        <f>E6+H6</f>
        <v>3</v>
      </c>
    </row>
    <row r="7" spans="1:9" ht="30.75" customHeight="1" x14ac:dyDescent="0.25">
      <c r="A7" s="96" t="s">
        <v>51</v>
      </c>
      <c r="B7" s="90"/>
      <c r="C7" s="90"/>
      <c r="D7" s="90"/>
      <c r="E7" s="90"/>
      <c r="F7" s="91"/>
      <c r="G7" s="100" t="s">
        <v>39</v>
      </c>
      <c r="H7" s="76"/>
      <c r="I7" s="80"/>
    </row>
    <row r="8" spans="1:9" ht="13.8" x14ac:dyDescent="0.25">
      <c r="A8" s="97"/>
      <c r="B8" s="98"/>
      <c r="C8" s="98"/>
      <c r="D8" s="98"/>
      <c r="E8" s="98"/>
      <c r="F8" s="99"/>
      <c r="G8" s="96"/>
      <c r="H8" s="90"/>
      <c r="I8" s="91"/>
    </row>
    <row r="9" spans="1:9" ht="13.8" x14ac:dyDescent="0.25">
      <c r="A9" s="92"/>
      <c r="B9" s="93"/>
      <c r="C9" s="93"/>
      <c r="D9" s="93"/>
      <c r="E9" s="93"/>
      <c r="F9" s="94"/>
      <c r="G9" s="92"/>
      <c r="H9" s="93"/>
      <c r="I9" s="9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I23" sqref="I23"/>
    </sheetView>
  </sheetViews>
  <sheetFormatPr defaultColWidth="12.59765625" defaultRowHeight="15" customHeight="1" x14ac:dyDescent="0.25"/>
  <cols>
    <col min="1" max="1" width="10.8984375" customWidth="1"/>
    <col min="2" max="26" width="7.59765625" customWidth="1"/>
  </cols>
  <sheetData>
    <row r="1" spans="1:26" ht="19.5" customHeight="1" x14ac:dyDescent="0.25">
      <c r="A1" s="9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80"/>
    </row>
    <row r="2" spans="1:26" ht="19.5" customHeight="1" x14ac:dyDescent="0.25">
      <c r="A2" s="95" t="s">
        <v>52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80"/>
    </row>
    <row r="3" spans="1:26" ht="19.5" customHeight="1" x14ac:dyDescent="0.25">
      <c r="A3" s="95" t="str">
        <f>'CO-PO Mapping'!A3:P3</f>
        <v>IV YEAR VII SEM SEC A and B (8TT6-60.2)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80"/>
    </row>
    <row r="4" spans="1:26" ht="19.5" customHeight="1" x14ac:dyDescent="0.25">
      <c r="A4" s="95" t="str">
        <f>'CO-PO Mapping'!A4:P4</f>
        <v>SUBJECT: DISASTER MANAGEMENT                                                                                                      Faculty: Mr. Nishit Jain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80"/>
    </row>
    <row r="5" spans="1:26" ht="19.5" customHeight="1" x14ac:dyDescent="0.3">
      <c r="A5" s="31" t="s">
        <v>53</v>
      </c>
      <c r="B5" s="31" t="s">
        <v>3</v>
      </c>
      <c r="C5" s="31" t="s">
        <v>4</v>
      </c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1" t="s">
        <v>10</v>
      </c>
      <c r="J5" s="31" t="s">
        <v>11</v>
      </c>
      <c r="K5" s="31" t="s">
        <v>12</v>
      </c>
      <c r="L5" s="31" t="s">
        <v>13</v>
      </c>
      <c r="M5" s="31" t="s">
        <v>14</v>
      </c>
      <c r="N5" s="31" t="s">
        <v>15</v>
      </c>
      <c r="O5" s="31" t="s">
        <v>16</v>
      </c>
      <c r="P5" s="31" t="s">
        <v>17</v>
      </c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9.5" customHeight="1" x14ac:dyDescent="0.25">
      <c r="A6" s="33" t="str">
        <f>'Attainment of Subject Code'!A6</f>
        <v>CO48TT6602</v>
      </c>
      <c r="B6" s="34">
        <f>'Attainment of Subject Code'!$E$6*'CO-PO Mapping'!B11/3</f>
        <v>0</v>
      </c>
      <c r="C6" s="34">
        <f>'Attainment of Subject Code'!$E$6*'CO-PO Mapping'!C11/3</f>
        <v>1.68</v>
      </c>
      <c r="D6" s="34">
        <f>'Attainment of Subject Code'!$E$6*'CO-PO Mapping'!D11/3</f>
        <v>0</v>
      </c>
      <c r="E6" s="34">
        <f>'Attainment of Subject Code'!$E$6*'CO-PO Mapping'!E11/3</f>
        <v>0.28000000000000003</v>
      </c>
      <c r="F6" s="34">
        <f>'Attainment of Subject Code'!$E$6*'CO-PO Mapping'!F11/3</f>
        <v>0</v>
      </c>
      <c r="G6" s="34">
        <f>'Attainment of Subject Code'!$E$6*'CO-PO Mapping'!G11/3</f>
        <v>0</v>
      </c>
      <c r="H6" s="34">
        <f>'Attainment of Subject Code'!$E$6*'CO-PO Mapping'!H11/3</f>
        <v>0.98</v>
      </c>
      <c r="I6" s="34">
        <f>'Attainment of Subject Code'!$E$6*'CO-PO Mapping'!I11/3</f>
        <v>0.70000000000000007</v>
      </c>
      <c r="J6" s="34">
        <f>'Attainment of Subject Code'!$E$6*'CO-PO Mapping'!J11/3</f>
        <v>0</v>
      </c>
      <c r="K6" s="34">
        <f>'Attainment of Subject Code'!$E$6*'CO-PO Mapping'!K11/3</f>
        <v>1.1200000000000001</v>
      </c>
      <c r="L6" s="34">
        <f>'Attainment of Subject Code'!$E$6*'CO-PO Mapping'!L11/3</f>
        <v>0</v>
      </c>
      <c r="M6" s="34">
        <f>'Attainment of Subject Code'!$E$6*'CO-PO Mapping'!M11/3</f>
        <v>0</v>
      </c>
      <c r="N6" s="34">
        <f>'Attainment of Subject Code'!$E$6*'CO-PO Mapping'!N11/3</f>
        <v>0</v>
      </c>
      <c r="O6" s="34">
        <f>'Attainment of Subject Code'!$E$6*'CO-PO Mapping'!O11/3</f>
        <v>0</v>
      </c>
      <c r="P6" s="34">
        <f>'Attainment of Subject Code'!$E$6*'CO-PO Mapping'!P11/3</f>
        <v>0</v>
      </c>
    </row>
    <row r="7" spans="1:26" ht="39.75" customHeight="1" x14ac:dyDescent="0.25">
      <c r="A7" s="101" t="s">
        <v>39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80"/>
      <c r="N7" s="101"/>
      <c r="O7" s="76"/>
      <c r="P7" s="8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984"/>
  <sheetViews>
    <sheetView zoomScale="90" zoomScaleNormal="90" workbookViewId="0">
      <selection activeCell="D17" sqref="D17"/>
    </sheetView>
  </sheetViews>
  <sheetFormatPr defaultColWidth="12.59765625" defaultRowHeight="15" customHeight="1" x14ac:dyDescent="0.25"/>
  <cols>
    <col min="1" max="1" width="5.59765625" customWidth="1"/>
    <col min="2" max="2" width="14.19921875" customWidth="1"/>
    <col min="3" max="3" width="35.3984375" customWidth="1"/>
    <col min="4" max="11" width="15.09765625" customWidth="1"/>
    <col min="12" max="15" width="14.69921875" customWidth="1"/>
    <col min="16" max="17" width="15.09765625" customWidth="1"/>
    <col min="18" max="18" width="9.8984375" customWidth="1"/>
    <col min="19" max="38" width="8" customWidth="1"/>
  </cols>
  <sheetData>
    <row r="1" spans="1:38" ht="19.5" customHeight="1" x14ac:dyDescent="0.25">
      <c r="A1" s="9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80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19.5" customHeight="1" x14ac:dyDescent="0.25">
      <c r="A2" s="95" t="s">
        <v>54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80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38" ht="19.5" customHeight="1" x14ac:dyDescent="0.25">
      <c r="A3" s="115" t="str">
        <f>'CO-PO Mapping'!A3:P3</f>
        <v>IV YEAR VII SEM SEC A and B (8TT6-60.2)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38" ht="31.5" customHeight="1" x14ac:dyDescent="0.25">
      <c r="A4" s="109" t="s">
        <v>25</v>
      </c>
      <c r="B4" s="117" t="s">
        <v>55</v>
      </c>
      <c r="C4" s="63" t="s">
        <v>27</v>
      </c>
      <c r="D4" s="10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09" t="s">
        <v>30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31.5" customHeight="1" x14ac:dyDescent="0.25">
      <c r="A5" s="118"/>
      <c r="B5" s="118"/>
      <c r="C5" s="63" t="s">
        <v>56</v>
      </c>
      <c r="D5" s="63" t="s">
        <v>57</v>
      </c>
      <c r="E5" s="117" t="s">
        <v>86</v>
      </c>
      <c r="F5" s="117" t="s">
        <v>84</v>
      </c>
      <c r="G5" s="117" t="s">
        <v>85</v>
      </c>
      <c r="H5" s="63" t="s">
        <v>58</v>
      </c>
      <c r="I5" s="117" t="s">
        <v>86</v>
      </c>
      <c r="J5" s="117" t="s">
        <v>84</v>
      </c>
      <c r="K5" s="117" t="s">
        <v>85</v>
      </c>
      <c r="L5" s="63" t="s">
        <v>59</v>
      </c>
      <c r="M5" s="117" t="s">
        <v>86</v>
      </c>
      <c r="N5" s="117" t="s">
        <v>84</v>
      </c>
      <c r="O5" s="117" t="s">
        <v>85</v>
      </c>
      <c r="P5" s="63"/>
      <c r="Q5" s="63"/>
      <c r="R5" s="118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</row>
    <row r="6" spans="1:38" ht="31.5" customHeight="1" x14ac:dyDescent="0.25">
      <c r="A6" s="118"/>
      <c r="B6" s="118"/>
      <c r="C6" s="63" t="s">
        <v>32</v>
      </c>
      <c r="D6" s="63">
        <v>28</v>
      </c>
      <c r="E6" s="118"/>
      <c r="F6" s="118"/>
      <c r="G6" s="118"/>
      <c r="H6" s="63">
        <v>28</v>
      </c>
      <c r="I6" s="118"/>
      <c r="J6" s="118"/>
      <c r="K6" s="118"/>
      <c r="L6" s="63">
        <v>14</v>
      </c>
      <c r="M6" s="118"/>
      <c r="N6" s="118"/>
      <c r="O6" s="118"/>
      <c r="P6" s="63"/>
      <c r="Q6" s="63"/>
      <c r="R6" s="63">
        <v>70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</row>
    <row r="7" spans="1:38" ht="19.5" customHeight="1" x14ac:dyDescent="0.3">
      <c r="A7" s="69">
        <v>1</v>
      </c>
      <c r="B7" s="70" t="s">
        <v>99</v>
      </c>
      <c r="C7" s="70" t="s">
        <v>100</v>
      </c>
      <c r="D7" s="73">
        <v>24</v>
      </c>
      <c r="E7" s="73">
        <f>IF(D7&gt;=($D$6*0.7),1,0)</f>
        <v>1</v>
      </c>
      <c r="F7" s="73">
        <f>IF(D7&gt;=($D$6*0.8),1,0)</f>
        <v>1</v>
      </c>
      <c r="G7" s="73">
        <f>IF(D7&gt;=($D$6*0.9),1,0)</f>
        <v>0</v>
      </c>
      <c r="H7" s="73">
        <v>22</v>
      </c>
      <c r="I7" s="73">
        <f>IF(H7&gt;=($H$6*0.7),1,0)</f>
        <v>1</v>
      </c>
      <c r="J7" s="73">
        <f>IF(H7&gt;=($H$6*0.8),1,0)</f>
        <v>0</v>
      </c>
      <c r="K7" s="73">
        <f>IF(H7&gt;=($H$6*0.9),1,0)</f>
        <v>0</v>
      </c>
      <c r="L7" s="73">
        <v>11</v>
      </c>
      <c r="M7" s="73">
        <f>IF(L7&gt;=($L$6*0.7),1,0)</f>
        <v>1</v>
      </c>
      <c r="N7" s="73">
        <f t="shared" ref="N7:N90" si="0">IF(L7&gt;=($L$6*0.7),1,0)</f>
        <v>1</v>
      </c>
      <c r="O7" s="73">
        <f>IF(L7&gt;=($L$6*0.9),1,0)</f>
        <v>0</v>
      </c>
      <c r="P7" s="73"/>
      <c r="Q7" s="73"/>
      <c r="R7" s="73">
        <f t="shared" ref="R7:R92" si="1">L7+H7+D7</f>
        <v>57</v>
      </c>
      <c r="S7" s="2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ht="19.5" customHeight="1" x14ac:dyDescent="0.3">
      <c r="A8" s="69">
        <v>2</v>
      </c>
      <c r="B8" s="70" t="s">
        <v>101</v>
      </c>
      <c r="C8" s="70" t="s">
        <v>102</v>
      </c>
      <c r="D8" s="73">
        <v>26</v>
      </c>
      <c r="E8" s="73">
        <f t="shared" ref="E8:E71" si="2">IF(D8&gt;=($D$6*0.7),1,0)</f>
        <v>1</v>
      </c>
      <c r="F8" s="73">
        <f t="shared" ref="F8:F71" si="3">IF(D8&gt;=($D$6*0.8),1,0)</f>
        <v>1</v>
      </c>
      <c r="G8" s="73">
        <f t="shared" ref="G8:G71" si="4">IF(D8&gt;=($D$6*0.9),1,0)</f>
        <v>1</v>
      </c>
      <c r="H8" s="73">
        <v>23</v>
      </c>
      <c r="I8" s="73">
        <f t="shared" ref="I8:I71" si="5">IF(H8&gt;=($H$6*0.7),1,0)</f>
        <v>1</v>
      </c>
      <c r="J8" s="73">
        <f t="shared" ref="J8:J71" si="6">IF(H8&gt;=($H$6*0.8),1,0)</f>
        <v>1</v>
      </c>
      <c r="K8" s="73">
        <f t="shared" ref="K8:K71" si="7">IF(H8&gt;=($H$6*0.9),1,0)</f>
        <v>0</v>
      </c>
      <c r="L8" s="73">
        <v>12</v>
      </c>
      <c r="M8" s="73">
        <f t="shared" ref="M8:M71" si="8">IF(L8&gt;=($L$6*0.7),1,0)</f>
        <v>1</v>
      </c>
      <c r="N8" s="73">
        <f t="shared" si="0"/>
        <v>1</v>
      </c>
      <c r="O8" s="73">
        <f t="shared" ref="O8:O71" si="9">IF(L8&gt;=($L$6*0.9),1,0)</f>
        <v>0</v>
      </c>
      <c r="P8" s="73"/>
      <c r="Q8" s="73"/>
      <c r="R8" s="73">
        <f t="shared" si="1"/>
        <v>61</v>
      </c>
      <c r="S8" s="2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9.5" customHeight="1" x14ac:dyDescent="0.3">
      <c r="A9" s="69">
        <v>3</v>
      </c>
      <c r="B9" s="70" t="s">
        <v>103</v>
      </c>
      <c r="C9" s="70" t="s">
        <v>104</v>
      </c>
      <c r="D9" s="73">
        <v>25</v>
      </c>
      <c r="E9" s="73">
        <f t="shared" si="2"/>
        <v>1</v>
      </c>
      <c r="F9" s="73">
        <f t="shared" si="3"/>
        <v>1</v>
      </c>
      <c r="G9" s="73">
        <f t="shared" si="4"/>
        <v>0</v>
      </c>
      <c r="H9" s="73">
        <v>23</v>
      </c>
      <c r="I9" s="73">
        <f t="shared" si="5"/>
        <v>1</v>
      </c>
      <c r="J9" s="73">
        <f t="shared" si="6"/>
        <v>1</v>
      </c>
      <c r="K9" s="73">
        <f t="shared" si="7"/>
        <v>0</v>
      </c>
      <c r="L9" s="73">
        <v>12</v>
      </c>
      <c r="M9" s="73">
        <f t="shared" si="8"/>
        <v>1</v>
      </c>
      <c r="N9" s="73">
        <f t="shared" si="0"/>
        <v>1</v>
      </c>
      <c r="O9" s="73">
        <f t="shared" si="9"/>
        <v>0</v>
      </c>
      <c r="P9" s="73"/>
      <c r="Q9" s="73"/>
      <c r="R9" s="73">
        <f t="shared" si="1"/>
        <v>60</v>
      </c>
      <c r="S9" s="2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</row>
    <row r="10" spans="1:38" ht="19.5" customHeight="1" x14ac:dyDescent="0.3">
      <c r="A10" s="69">
        <v>4</v>
      </c>
      <c r="B10" s="70" t="s">
        <v>105</v>
      </c>
      <c r="C10" s="70" t="s">
        <v>106</v>
      </c>
      <c r="D10" s="73">
        <v>28</v>
      </c>
      <c r="E10" s="73">
        <f t="shared" si="2"/>
        <v>1</v>
      </c>
      <c r="F10" s="73">
        <f t="shared" si="3"/>
        <v>1</v>
      </c>
      <c r="G10" s="73">
        <f t="shared" si="4"/>
        <v>1</v>
      </c>
      <c r="H10" s="73">
        <v>22</v>
      </c>
      <c r="I10" s="73">
        <f t="shared" si="5"/>
        <v>1</v>
      </c>
      <c r="J10" s="73">
        <f t="shared" si="6"/>
        <v>0</v>
      </c>
      <c r="K10" s="73">
        <f t="shared" si="7"/>
        <v>0</v>
      </c>
      <c r="L10" s="73">
        <v>11</v>
      </c>
      <c r="M10" s="73">
        <f t="shared" si="8"/>
        <v>1</v>
      </c>
      <c r="N10" s="73">
        <f t="shared" si="0"/>
        <v>1</v>
      </c>
      <c r="O10" s="73">
        <f t="shared" si="9"/>
        <v>0</v>
      </c>
      <c r="P10" s="73"/>
      <c r="Q10" s="73"/>
      <c r="R10" s="73">
        <f t="shared" si="1"/>
        <v>61</v>
      </c>
      <c r="S10" s="2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spans="1:38" ht="19.5" customHeight="1" x14ac:dyDescent="0.3">
      <c r="A11" s="69">
        <v>5</v>
      </c>
      <c r="B11" s="70" t="s">
        <v>107</v>
      </c>
      <c r="C11" s="70" t="s">
        <v>108</v>
      </c>
      <c r="D11" s="73">
        <v>23</v>
      </c>
      <c r="E11" s="73">
        <f t="shared" si="2"/>
        <v>1</v>
      </c>
      <c r="F11" s="73">
        <f t="shared" si="3"/>
        <v>1</v>
      </c>
      <c r="G11" s="73">
        <f t="shared" si="4"/>
        <v>0</v>
      </c>
      <c r="H11" s="73">
        <v>21</v>
      </c>
      <c r="I11" s="73">
        <f t="shared" si="5"/>
        <v>1</v>
      </c>
      <c r="J11" s="73">
        <f t="shared" si="6"/>
        <v>0</v>
      </c>
      <c r="K11" s="73">
        <f t="shared" si="7"/>
        <v>0</v>
      </c>
      <c r="L11" s="73">
        <v>11</v>
      </c>
      <c r="M11" s="73">
        <f t="shared" si="8"/>
        <v>1</v>
      </c>
      <c r="N11" s="73">
        <f t="shared" si="0"/>
        <v>1</v>
      </c>
      <c r="O11" s="73">
        <f t="shared" si="9"/>
        <v>0</v>
      </c>
      <c r="P11" s="73"/>
      <c r="Q11" s="73"/>
      <c r="R11" s="73">
        <f t="shared" si="1"/>
        <v>55</v>
      </c>
      <c r="S11" s="2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1:38" ht="19.5" customHeight="1" x14ac:dyDescent="0.3">
      <c r="A12" s="69">
        <v>6</v>
      </c>
      <c r="B12" s="70" t="s">
        <v>109</v>
      </c>
      <c r="C12" s="70" t="s">
        <v>110</v>
      </c>
      <c r="D12" s="73">
        <v>24</v>
      </c>
      <c r="E12" s="73">
        <f t="shared" si="2"/>
        <v>1</v>
      </c>
      <c r="F12" s="73">
        <f t="shared" si="3"/>
        <v>1</v>
      </c>
      <c r="G12" s="73">
        <f t="shared" si="4"/>
        <v>0</v>
      </c>
      <c r="H12" s="73">
        <v>22</v>
      </c>
      <c r="I12" s="73">
        <f t="shared" si="5"/>
        <v>1</v>
      </c>
      <c r="J12" s="73">
        <f t="shared" si="6"/>
        <v>0</v>
      </c>
      <c r="K12" s="73">
        <f t="shared" si="7"/>
        <v>0</v>
      </c>
      <c r="L12" s="73">
        <v>11</v>
      </c>
      <c r="M12" s="73">
        <f t="shared" si="8"/>
        <v>1</v>
      </c>
      <c r="N12" s="73">
        <f t="shared" si="0"/>
        <v>1</v>
      </c>
      <c r="O12" s="73">
        <f t="shared" si="9"/>
        <v>0</v>
      </c>
      <c r="P12" s="73"/>
      <c r="Q12" s="73"/>
      <c r="R12" s="73">
        <f t="shared" si="1"/>
        <v>57</v>
      </c>
      <c r="S12" s="2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pans="1:38" ht="19.5" customHeight="1" x14ac:dyDescent="0.3">
      <c r="A13" s="69">
        <v>7</v>
      </c>
      <c r="B13" s="70" t="s">
        <v>111</v>
      </c>
      <c r="C13" s="70" t="s">
        <v>112</v>
      </c>
      <c r="D13" s="73">
        <v>23</v>
      </c>
      <c r="E13" s="73">
        <f t="shared" si="2"/>
        <v>1</v>
      </c>
      <c r="F13" s="73">
        <f t="shared" si="3"/>
        <v>1</v>
      </c>
      <c r="G13" s="73">
        <f t="shared" si="4"/>
        <v>0</v>
      </c>
      <c r="H13" s="73">
        <v>21</v>
      </c>
      <c r="I13" s="73">
        <f t="shared" si="5"/>
        <v>1</v>
      </c>
      <c r="J13" s="73">
        <f t="shared" si="6"/>
        <v>0</v>
      </c>
      <c r="K13" s="73">
        <f t="shared" si="7"/>
        <v>0</v>
      </c>
      <c r="L13" s="73">
        <v>11</v>
      </c>
      <c r="M13" s="73">
        <f t="shared" si="8"/>
        <v>1</v>
      </c>
      <c r="N13" s="73">
        <f t="shared" si="0"/>
        <v>1</v>
      </c>
      <c r="O13" s="73">
        <f t="shared" si="9"/>
        <v>0</v>
      </c>
      <c r="P13" s="73"/>
      <c r="Q13" s="73"/>
      <c r="R13" s="73">
        <f t="shared" si="1"/>
        <v>55</v>
      </c>
      <c r="S13" s="2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pans="1:38" ht="19.5" customHeight="1" x14ac:dyDescent="0.3">
      <c r="A14" s="69">
        <v>8</v>
      </c>
      <c r="B14" s="70" t="s">
        <v>113</v>
      </c>
      <c r="C14" s="70" t="s">
        <v>114</v>
      </c>
      <c r="D14" s="73">
        <v>23</v>
      </c>
      <c r="E14" s="73">
        <f t="shared" si="2"/>
        <v>1</v>
      </c>
      <c r="F14" s="73">
        <f t="shared" si="3"/>
        <v>1</v>
      </c>
      <c r="G14" s="73">
        <f t="shared" si="4"/>
        <v>0</v>
      </c>
      <c r="H14" s="73">
        <v>21</v>
      </c>
      <c r="I14" s="73">
        <f t="shared" si="5"/>
        <v>1</v>
      </c>
      <c r="J14" s="73">
        <f t="shared" si="6"/>
        <v>0</v>
      </c>
      <c r="K14" s="73">
        <f t="shared" si="7"/>
        <v>0</v>
      </c>
      <c r="L14" s="73">
        <v>11</v>
      </c>
      <c r="M14" s="73">
        <f t="shared" si="8"/>
        <v>1</v>
      </c>
      <c r="N14" s="73">
        <f t="shared" si="0"/>
        <v>1</v>
      </c>
      <c r="O14" s="73">
        <f t="shared" si="9"/>
        <v>0</v>
      </c>
      <c r="P14" s="73"/>
      <c r="Q14" s="73"/>
      <c r="R14" s="73">
        <f t="shared" si="1"/>
        <v>55</v>
      </c>
      <c r="S14" s="2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38" ht="19.5" customHeight="1" x14ac:dyDescent="0.3">
      <c r="A15" s="69">
        <v>9</v>
      </c>
      <c r="B15" s="70" t="s">
        <v>115</v>
      </c>
      <c r="C15" s="70" t="s">
        <v>116</v>
      </c>
      <c r="D15" s="73">
        <v>28</v>
      </c>
      <c r="E15" s="73">
        <f t="shared" si="2"/>
        <v>1</v>
      </c>
      <c r="F15" s="73">
        <f t="shared" si="3"/>
        <v>1</v>
      </c>
      <c r="G15" s="73">
        <f t="shared" si="4"/>
        <v>1</v>
      </c>
      <c r="H15" s="73">
        <v>22</v>
      </c>
      <c r="I15" s="73">
        <f t="shared" si="5"/>
        <v>1</v>
      </c>
      <c r="J15" s="73">
        <f t="shared" si="6"/>
        <v>0</v>
      </c>
      <c r="K15" s="73">
        <f t="shared" si="7"/>
        <v>0</v>
      </c>
      <c r="L15" s="73">
        <v>11</v>
      </c>
      <c r="M15" s="73">
        <f t="shared" si="8"/>
        <v>1</v>
      </c>
      <c r="N15" s="73">
        <f t="shared" si="0"/>
        <v>1</v>
      </c>
      <c r="O15" s="73">
        <f t="shared" si="9"/>
        <v>0</v>
      </c>
      <c r="P15" s="73"/>
      <c r="Q15" s="73"/>
      <c r="R15" s="73">
        <f t="shared" si="1"/>
        <v>61</v>
      </c>
      <c r="S15" s="2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pans="1:38" ht="19.5" customHeight="1" x14ac:dyDescent="0.3">
      <c r="A16" s="69">
        <v>10</v>
      </c>
      <c r="B16" s="70" t="s">
        <v>117</v>
      </c>
      <c r="C16" s="70" t="s">
        <v>118</v>
      </c>
      <c r="D16" s="73">
        <v>24</v>
      </c>
      <c r="E16" s="73">
        <f t="shared" si="2"/>
        <v>1</v>
      </c>
      <c r="F16" s="73">
        <f t="shared" si="3"/>
        <v>1</v>
      </c>
      <c r="G16" s="73">
        <f t="shared" si="4"/>
        <v>0</v>
      </c>
      <c r="H16" s="73">
        <v>22</v>
      </c>
      <c r="I16" s="73">
        <f t="shared" si="5"/>
        <v>1</v>
      </c>
      <c r="J16" s="73">
        <f t="shared" si="6"/>
        <v>0</v>
      </c>
      <c r="K16" s="73">
        <f t="shared" si="7"/>
        <v>0</v>
      </c>
      <c r="L16" s="73">
        <v>11</v>
      </c>
      <c r="M16" s="73">
        <f t="shared" si="8"/>
        <v>1</v>
      </c>
      <c r="N16" s="73">
        <f t="shared" si="0"/>
        <v>1</v>
      </c>
      <c r="O16" s="73">
        <f t="shared" si="9"/>
        <v>0</v>
      </c>
      <c r="P16" s="73"/>
      <c r="Q16" s="73"/>
      <c r="R16" s="73">
        <f t="shared" si="1"/>
        <v>57</v>
      </c>
      <c r="S16" s="2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spans="1:38" ht="19.5" customHeight="1" x14ac:dyDescent="0.3">
      <c r="A17" s="69">
        <v>11</v>
      </c>
      <c r="B17" s="70" t="s">
        <v>119</v>
      </c>
      <c r="C17" s="70" t="s">
        <v>120</v>
      </c>
      <c r="D17" s="73">
        <v>28</v>
      </c>
      <c r="E17" s="73">
        <f t="shared" si="2"/>
        <v>1</v>
      </c>
      <c r="F17" s="73">
        <f t="shared" si="3"/>
        <v>1</v>
      </c>
      <c r="G17" s="73">
        <f t="shared" si="4"/>
        <v>1</v>
      </c>
      <c r="H17" s="73">
        <v>23</v>
      </c>
      <c r="I17" s="73">
        <f t="shared" si="5"/>
        <v>1</v>
      </c>
      <c r="J17" s="73">
        <f t="shared" si="6"/>
        <v>1</v>
      </c>
      <c r="K17" s="73">
        <f t="shared" si="7"/>
        <v>0</v>
      </c>
      <c r="L17" s="73">
        <v>12</v>
      </c>
      <c r="M17" s="73">
        <f t="shared" si="8"/>
        <v>1</v>
      </c>
      <c r="N17" s="73">
        <f t="shared" si="0"/>
        <v>1</v>
      </c>
      <c r="O17" s="73">
        <f t="shared" si="9"/>
        <v>0</v>
      </c>
      <c r="P17" s="73"/>
      <c r="Q17" s="73"/>
      <c r="R17" s="73">
        <f t="shared" si="1"/>
        <v>63</v>
      </c>
      <c r="S17" s="2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ht="19.5" customHeight="1" x14ac:dyDescent="0.3">
      <c r="A18" s="69">
        <v>12</v>
      </c>
      <c r="B18" s="70" t="s">
        <v>121</v>
      </c>
      <c r="C18" s="70" t="s">
        <v>122</v>
      </c>
      <c r="D18" s="73">
        <v>24</v>
      </c>
      <c r="E18" s="73">
        <f t="shared" si="2"/>
        <v>1</v>
      </c>
      <c r="F18" s="73">
        <f t="shared" si="3"/>
        <v>1</v>
      </c>
      <c r="G18" s="73">
        <f t="shared" si="4"/>
        <v>0</v>
      </c>
      <c r="H18" s="73">
        <v>22</v>
      </c>
      <c r="I18" s="73">
        <f t="shared" si="5"/>
        <v>1</v>
      </c>
      <c r="J18" s="73">
        <f t="shared" si="6"/>
        <v>0</v>
      </c>
      <c r="K18" s="73">
        <f t="shared" si="7"/>
        <v>0</v>
      </c>
      <c r="L18" s="73">
        <v>11</v>
      </c>
      <c r="M18" s="73">
        <f t="shared" si="8"/>
        <v>1</v>
      </c>
      <c r="N18" s="73">
        <f t="shared" si="0"/>
        <v>1</v>
      </c>
      <c r="O18" s="73">
        <f t="shared" si="9"/>
        <v>0</v>
      </c>
      <c r="P18" s="73"/>
      <c r="Q18" s="73"/>
      <c r="R18" s="73">
        <f t="shared" si="1"/>
        <v>57</v>
      </c>
      <c r="S18" s="2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ht="19.5" customHeight="1" x14ac:dyDescent="0.3">
      <c r="A19" s="69">
        <v>13</v>
      </c>
      <c r="B19" s="70" t="s">
        <v>123</v>
      </c>
      <c r="C19" s="70" t="s">
        <v>124</v>
      </c>
      <c r="D19" s="73">
        <v>28</v>
      </c>
      <c r="E19" s="73">
        <f t="shared" si="2"/>
        <v>1</v>
      </c>
      <c r="F19" s="73">
        <f t="shared" si="3"/>
        <v>1</v>
      </c>
      <c r="G19" s="73">
        <f t="shared" si="4"/>
        <v>1</v>
      </c>
      <c r="H19" s="73">
        <v>23</v>
      </c>
      <c r="I19" s="73">
        <f t="shared" si="5"/>
        <v>1</v>
      </c>
      <c r="J19" s="73">
        <f t="shared" si="6"/>
        <v>1</v>
      </c>
      <c r="K19" s="73">
        <f t="shared" si="7"/>
        <v>0</v>
      </c>
      <c r="L19" s="73">
        <v>12</v>
      </c>
      <c r="M19" s="73">
        <f t="shared" si="8"/>
        <v>1</v>
      </c>
      <c r="N19" s="73">
        <f t="shared" si="0"/>
        <v>1</v>
      </c>
      <c r="O19" s="73">
        <f t="shared" si="9"/>
        <v>0</v>
      </c>
      <c r="P19" s="73"/>
      <c r="Q19" s="73"/>
      <c r="R19" s="73">
        <f t="shared" si="1"/>
        <v>63</v>
      </c>
      <c r="S19" s="2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ht="19.5" customHeight="1" x14ac:dyDescent="0.3">
      <c r="A20" s="69">
        <v>14</v>
      </c>
      <c r="B20" s="70" t="s">
        <v>125</v>
      </c>
      <c r="C20" s="70" t="s">
        <v>126</v>
      </c>
      <c r="D20" s="73">
        <v>26</v>
      </c>
      <c r="E20" s="73">
        <f t="shared" si="2"/>
        <v>1</v>
      </c>
      <c r="F20" s="73">
        <f t="shared" si="3"/>
        <v>1</v>
      </c>
      <c r="G20" s="73">
        <f t="shared" si="4"/>
        <v>1</v>
      </c>
      <c r="H20" s="73">
        <v>23</v>
      </c>
      <c r="I20" s="73">
        <f t="shared" si="5"/>
        <v>1</v>
      </c>
      <c r="J20" s="73">
        <f t="shared" si="6"/>
        <v>1</v>
      </c>
      <c r="K20" s="73">
        <f t="shared" si="7"/>
        <v>0</v>
      </c>
      <c r="L20" s="73">
        <v>12</v>
      </c>
      <c r="M20" s="73">
        <f t="shared" si="8"/>
        <v>1</v>
      </c>
      <c r="N20" s="73">
        <f t="shared" si="0"/>
        <v>1</v>
      </c>
      <c r="O20" s="73">
        <f t="shared" si="9"/>
        <v>0</v>
      </c>
      <c r="P20" s="73"/>
      <c r="Q20" s="73"/>
      <c r="R20" s="73">
        <f t="shared" si="1"/>
        <v>61</v>
      </c>
      <c r="S20" s="2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ht="19.5" customHeight="1" x14ac:dyDescent="0.3">
      <c r="A21" s="69">
        <v>15</v>
      </c>
      <c r="B21" s="70" t="s">
        <v>127</v>
      </c>
      <c r="C21" s="70" t="s">
        <v>128</v>
      </c>
      <c r="D21" s="73">
        <v>23</v>
      </c>
      <c r="E21" s="73">
        <f t="shared" si="2"/>
        <v>1</v>
      </c>
      <c r="F21" s="73">
        <f t="shared" si="3"/>
        <v>1</v>
      </c>
      <c r="G21" s="73">
        <f t="shared" si="4"/>
        <v>0</v>
      </c>
      <c r="H21" s="73">
        <v>21</v>
      </c>
      <c r="I21" s="73">
        <f t="shared" si="5"/>
        <v>1</v>
      </c>
      <c r="J21" s="73">
        <f t="shared" si="6"/>
        <v>0</v>
      </c>
      <c r="K21" s="73">
        <f t="shared" si="7"/>
        <v>0</v>
      </c>
      <c r="L21" s="73">
        <v>11</v>
      </c>
      <c r="M21" s="73">
        <f t="shared" si="8"/>
        <v>1</v>
      </c>
      <c r="N21" s="73">
        <f t="shared" si="0"/>
        <v>1</v>
      </c>
      <c r="O21" s="73">
        <f t="shared" si="9"/>
        <v>0</v>
      </c>
      <c r="P21" s="73"/>
      <c r="Q21" s="73"/>
      <c r="R21" s="73">
        <f t="shared" si="1"/>
        <v>55</v>
      </c>
      <c r="S21" s="2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spans="1:38" ht="19.5" customHeight="1" x14ac:dyDescent="0.3">
      <c r="A22" s="69">
        <v>16</v>
      </c>
      <c r="B22" s="70" t="s">
        <v>129</v>
      </c>
      <c r="C22" s="70" t="s">
        <v>130</v>
      </c>
      <c r="D22" s="73">
        <v>28</v>
      </c>
      <c r="E22" s="73">
        <f t="shared" si="2"/>
        <v>1</v>
      </c>
      <c r="F22" s="73">
        <f t="shared" si="3"/>
        <v>1</v>
      </c>
      <c r="G22" s="73">
        <f t="shared" si="4"/>
        <v>1</v>
      </c>
      <c r="H22" s="73">
        <v>22</v>
      </c>
      <c r="I22" s="73">
        <f t="shared" si="5"/>
        <v>1</v>
      </c>
      <c r="J22" s="73">
        <f t="shared" si="6"/>
        <v>0</v>
      </c>
      <c r="K22" s="73">
        <f t="shared" si="7"/>
        <v>0</v>
      </c>
      <c r="L22" s="73">
        <v>11</v>
      </c>
      <c r="M22" s="73">
        <f t="shared" si="8"/>
        <v>1</v>
      </c>
      <c r="N22" s="73">
        <f t="shared" si="0"/>
        <v>1</v>
      </c>
      <c r="O22" s="73">
        <f t="shared" si="9"/>
        <v>0</v>
      </c>
      <c r="P22" s="73"/>
      <c r="Q22" s="73"/>
      <c r="R22" s="73">
        <f t="shared" si="1"/>
        <v>61</v>
      </c>
      <c r="S22" s="2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spans="1:38" ht="19.5" customHeight="1" x14ac:dyDescent="0.3">
      <c r="A23" s="69">
        <v>17</v>
      </c>
      <c r="B23" s="70" t="s">
        <v>131</v>
      </c>
      <c r="C23" s="70" t="s">
        <v>132</v>
      </c>
      <c r="D23" s="73">
        <v>24</v>
      </c>
      <c r="E23" s="73">
        <f t="shared" si="2"/>
        <v>1</v>
      </c>
      <c r="F23" s="73">
        <f t="shared" si="3"/>
        <v>1</v>
      </c>
      <c r="G23" s="73">
        <f t="shared" si="4"/>
        <v>0</v>
      </c>
      <c r="H23" s="73">
        <v>22</v>
      </c>
      <c r="I23" s="73">
        <f t="shared" si="5"/>
        <v>1</v>
      </c>
      <c r="J23" s="73">
        <f t="shared" si="6"/>
        <v>0</v>
      </c>
      <c r="K23" s="73">
        <f t="shared" si="7"/>
        <v>0</v>
      </c>
      <c r="L23" s="73">
        <v>11</v>
      </c>
      <c r="M23" s="73">
        <f t="shared" si="8"/>
        <v>1</v>
      </c>
      <c r="N23" s="73">
        <f t="shared" si="0"/>
        <v>1</v>
      </c>
      <c r="O23" s="73">
        <f t="shared" si="9"/>
        <v>0</v>
      </c>
      <c r="P23" s="73"/>
      <c r="Q23" s="73"/>
      <c r="R23" s="73">
        <f t="shared" si="1"/>
        <v>57</v>
      </c>
      <c r="S23" s="2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9.5" customHeight="1" x14ac:dyDescent="0.3">
      <c r="A24" s="69">
        <v>18</v>
      </c>
      <c r="B24" s="70" t="s">
        <v>133</v>
      </c>
      <c r="C24" s="70" t="s">
        <v>134</v>
      </c>
      <c r="D24" s="73">
        <v>23</v>
      </c>
      <c r="E24" s="73">
        <f t="shared" si="2"/>
        <v>1</v>
      </c>
      <c r="F24" s="73">
        <f t="shared" si="3"/>
        <v>1</v>
      </c>
      <c r="G24" s="73">
        <f t="shared" si="4"/>
        <v>0</v>
      </c>
      <c r="H24" s="73">
        <v>21</v>
      </c>
      <c r="I24" s="73">
        <f t="shared" si="5"/>
        <v>1</v>
      </c>
      <c r="J24" s="73">
        <f t="shared" si="6"/>
        <v>0</v>
      </c>
      <c r="K24" s="73">
        <f t="shared" si="7"/>
        <v>0</v>
      </c>
      <c r="L24" s="73">
        <v>11</v>
      </c>
      <c r="M24" s="73">
        <f t="shared" si="8"/>
        <v>1</v>
      </c>
      <c r="N24" s="73">
        <f t="shared" si="0"/>
        <v>1</v>
      </c>
      <c r="O24" s="73">
        <f t="shared" si="9"/>
        <v>0</v>
      </c>
      <c r="P24" s="73"/>
      <c r="Q24" s="73"/>
      <c r="R24" s="73">
        <f t="shared" si="1"/>
        <v>55</v>
      </c>
      <c r="S24" s="2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9.5" customHeight="1" x14ac:dyDescent="0.3">
      <c r="A25" s="69">
        <v>19</v>
      </c>
      <c r="B25" s="70" t="s">
        <v>135</v>
      </c>
      <c r="C25" s="70" t="s">
        <v>136</v>
      </c>
      <c r="D25" s="73">
        <v>28</v>
      </c>
      <c r="E25" s="73">
        <f t="shared" si="2"/>
        <v>1</v>
      </c>
      <c r="F25" s="73">
        <f t="shared" si="3"/>
        <v>1</v>
      </c>
      <c r="G25" s="73">
        <f t="shared" si="4"/>
        <v>1</v>
      </c>
      <c r="H25" s="73">
        <v>23</v>
      </c>
      <c r="I25" s="73">
        <f t="shared" si="5"/>
        <v>1</v>
      </c>
      <c r="J25" s="73">
        <f t="shared" si="6"/>
        <v>1</v>
      </c>
      <c r="K25" s="73">
        <f t="shared" si="7"/>
        <v>0</v>
      </c>
      <c r="L25" s="73">
        <v>12</v>
      </c>
      <c r="M25" s="73">
        <f t="shared" si="8"/>
        <v>1</v>
      </c>
      <c r="N25" s="73">
        <f t="shared" si="0"/>
        <v>1</v>
      </c>
      <c r="O25" s="73">
        <f t="shared" si="9"/>
        <v>0</v>
      </c>
      <c r="P25" s="73"/>
      <c r="Q25" s="73"/>
      <c r="R25" s="73">
        <f t="shared" si="1"/>
        <v>63</v>
      </c>
      <c r="S25" s="2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9.5" customHeight="1" x14ac:dyDescent="0.3">
      <c r="A26" s="69">
        <v>20</v>
      </c>
      <c r="B26" s="70" t="s">
        <v>137</v>
      </c>
      <c r="C26" s="70" t="s">
        <v>138</v>
      </c>
      <c r="D26" s="73">
        <v>28</v>
      </c>
      <c r="E26" s="73">
        <f t="shared" si="2"/>
        <v>1</v>
      </c>
      <c r="F26" s="73">
        <f t="shared" si="3"/>
        <v>1</v>
      </c>
      <c r="G26" s="73">
        <f t="shared" si="4"/>
        <v>1</v>
      </c>
      <c r="H26" s="73">
        <v>22</v>
      </c>
      <c r="I26" s="73">
        <f t="shared" si="5"/>
        <v>1</v>
      </c>
      <c r="J26" s="73">
        <f t="shared" si="6"/>
        <v>0</v>
      </c>
      <c r="K26" s="73">
        <f t="shared" si="7"/>
        <v>0</v>
      </c>
      <c r="L26" s="73">
        <v>11</v>
      </c>
      <c r="M26" s="73">
        <f t="shared" si="8"/>
        <v>1</v>
      </c>
      <c r="N26" s="73">
        <f t="shared" si="0"/>
        <v>1</v>
      </c>
      <c r="O26" s="73">
        <f t="shared" si="9"/>
        <v>0</v>
      </c>
      <c r="P26" s="73"/>
      <c r="Q26" s="73"/>
      <c r="R26" s="73">
        <f t="shared" si="1"/>
        <v>61</v>
      </c>
      <c r="S26" s="2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9.5" customHeight="1" x14ac:dyDescent="0.3">
      <c r="A27" s="69">
        <v>21</v>
      </c>
      <c r="B27" s="70" t="s">
        <v>139</v>
      </c>
      <c r="C27" s="70" t="s">
        <v>140</v>
      </c>
      <c r="D27" s="73">
        <v>24</v>
      </c>
      <c r="E27" s="73">
        <f t="shared" si="2"/>
        <v>1</v>
      </c>
      <c r="F27" s="73">
        <f t="shared" si="3"/>
        <v>1</v>
      </c>
      <c r="G27" s="73">
        <f t="shared" si="4"/>
        <v>0</v>
      </c>
      <c r="H27" s="73">
        <v>22</v>
      </c>
      <c r="I27" s="73">
        <f t="shared" si="5"/>
        <v>1</v>
      </c>
      <c r="J27" s="73">
        <f t="shared" si="6"/>
        <v>0</v>
      </c>
      <c r="K27" s="73">
        <f t="shared" si="7"/>
        <v>0</v>
      </c>
      <c r="L27" s="73">
        <v>11</v>
      </c>
      <c r="M27" s="73">
        <f t="shared" si="8"/>
        <v>1</v>
      </c>
      <c r="N27" s="73">
        <f t="shared" si="0"/>
        <v>1</v>
      </c>
      <c r="O27" s="73">
        <f t="shared" si="9"/>
        <v>0</v>
      </c>
      <c r="P27" s="73"/>
      <c r="Q27" s="73"/>
      <c r="R27" s="73">
        <f t="shared" si="1"/>
        <v>57</v>
      </c>
      <c r="S27" s="2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9.5" customHeight="1" x14ac:dyDescent="0.3">
      <c r="A28" s="69">
        <v>22</v>
      </c>
      <c r="B28" s="70" t="s">
        <v>141</v>
      </c>
      <c r="C28" s="70" t="s">
        <v>142</v>
      </c>
      <c r="D28" s="73">
        <v>23</v>
      </c>
      <c r="E28" s="73">
        <f t="shared" si="2"/>
        <v>1</v>
      </c>
      <c r="F28" s="73">
        <f t="shared" si="3"/>
        <v>1</v>
      </c>
      <c r="G28" s="73">
        <f t="shared" si="4"/>
        <v>0</v>
      </c>
      <c r="H28" s="73">
        <v>21</v>
      </c>
      <c r="I28" s="73">
        <f t="shared" si="5"/>
        <v>1</v>
      </c>
      <c r="J28" s="73">
        <f t="shared" si="6"/>
        <v>0</v>
      </c>
      <c r="K28" s="73">
        <f t="shared" si="7"/>
        <v>0</v>
      </c>
      <c r="L28" s="73">
        <v>11</v>
      </c>
      <c r="M28" s="73">
        <f t="shared" si="8"/>
        <v>1</v>
      </c>
      <c r="N28" s="73">
        <f t="shared" si="0"/>
        <v>1</v>
      </c>
      <c r="O28" s="73">
        <f t="shared" si="9"/>
        <v>0</v>
      </c>
      <c r="P28" s="73"/>
      <c r="Q28" s="73"/>
      <c r="R28" s="73">
        <f t="shared" si="1"/>
        <v>55</v>
      </c>
      <c r="S28" s="2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9.5" customHeight="1" x14ac:dyDescent="0.3">
      <c r="A29" s="69">
        <v>23</v>
      </c>
      <c r="B29" s="70" t="s">
        <v>143</v>
      </c>
      <c r="C29" s="70" t="s">
        <v>144</v>
      </c>
      <c r="D29" s="73">
        <v>23</v>
      </c>
      <c r="E29" s="73">
        <f t="shared" si="2"/>
        <v>1</v>
      </c>
      <c r="F29" s="73">
        <f t="shared" si="3"/>
        <v>1</v>
      </c>
      <c r="G29" s="73">
        <f t="shared" si="4"/>
        <v>0</v>
      </c>
      <c r="H29" s="73">
        <v>21</v>
      </c>
      <c r="I29" s="73">
        <f t="shared" si="5"/>
        <v>1</v>
      </c>
      <c r="J29" s="73">
        <f t="shared" si="6"/>
        <v>0</v>
      </c>
      <c r="K29" s="73">
        <f t="shared" si="7"/>
        <v>0</v>
      </c>
      <c r="L29" s="73">
        <v>11</v>
      </c>
      <c r="M29" s="73">
        <f t="shared" si="8"/>
        <v>1</v>
      </c>
      <c r="N29" s="73">
        <f t="shared" si="0"/>
        <v>1</v>
      </c>
      <c r="O29" s="73">
        <f t="shared" si="9"/>
        <v>0</v>
      </c>
      <c r="P29" s="73"/>
      <c r="Q29" s="73"/>
      <c r="R29" s="73">
        <f t="shared" si="1"/>
        <v>55</v>
      </c>
      <c r="S29" s="2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9.5" customHeight="1" x14ac:dyDescent="0.3">
      <c r="A30" s="69">
        <v>24</v>
      </c>
      <c r="B30" s="70" t="s">
        <v>145</v>
      </c>
      <c r="C30" s="70" t="s">
        <v>146</v>
      </c>
      <c r="D30" s="73">
        <v>25</v>
      </c>
      <c r="E30" s="73">
        <f t="shared" si="2"/>
        <v>1</v>
      </c>
      <c r="F30" s="73">
        <f t="shared" si="3"/>
        <v>1</v>
      </c>
      <c r="G30" s="73">
        <f t="shared" si="4"/>
        <v>0</v>
      </c>
      <c r="H30" s="73">
        <v>23</v>
      </c>
      <c r="I30" s="73">
        <f t="shared" si="5"/>
        <v>1</v>
      </c>
      <c r="J30" s="73">
        <f t="shared" si="6"/>
        <v>1</v>
      </c>
      <c r="K30" s="73">
        <f t="shared" si="7"/>
        <v>0</v>
      </c>
      <c r="L30" s="73">
        <v>12</v>
      </c>
      <c r="M30" s="73">
        <f t="shared" si="8"/>
        <v>1</v>
      </c>
      <c r="N30" s="73">
        <f t="shared" si="0"/>
        <v>1</v>
      </c>
      <c r="O30" s="73">
        <f t="shared" si="9"/>
        <v>0</v>
      </c>
      <c r="P30" s="73"/>
      <c r="Q30" s="73"/>
      <c r="R30" s="73">
        <f t="shared" si="1"/>
        <v>60</v>
      </c>
      <c r="S30" s="2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9.5" customHeight="1" x14ac:dyDescent="0.3">
      <c r="A31" s="69">
        <v>25</v>
      </c>
      <c r="B31" s="70" t="s">
        <v>147</v>
      </c>
      <c r="C31" s="70" t="s">
        <v>148</v>
      </c>
      <c r="D31" s="73">
        <v>25</v>
      </c>
      <c r="E31" s="73">
        <f t="shared" si="2"/>
        <v>1</v>
      </c>
      <c r="F31" s="73">
        <f t="shared" si="3"/>
        <v>1</v>
      </c>
      <c r="G31" s="73">
        <f t="shared" si="4"/>
        <v>0</v>
      </c>
      <c r="H31" s="73">
        <v>23</v>
      </c>
      <c r="I31" s="73">
        <f t="shared" si="5"/>
        <v>1</v>
      </c>
      <c r="J31" s="73">
        <f t="shared" si="6"/>
        <v>1</v>
      </c>
      <c r="K31" s="73">
        <f t="shared" si="7"/>
        <v>0</v>
      </c>
      <c r="L31" s="73">
        <v>12</v>
      </c>
      <c r="M31" s="73">
        <f t="shared" si="8"/>
        <v>1</v>
      </c>
      <c r="N31" s="73">
        <f t="shared" si="0"/>
        <v>1</v>
      </c>
      <c r="O31" s="73">
        <f t="shared" si="9"/>
        <v>0</v>
      </c>
      <c r="P31" s="73"/>
      <c r="Q31" s="73"/>
      <c r="R31" s="73">
        <f t="shared" si="1"/>
        <v>60</v>
      </c>
      <c r="S31" s="2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9.5" customHeight="1" x14ac:dyDescent="0.3">
      <c r="A32" s="69">
        <v>26</v>
      </c>
      <c r="B32" s="70" t="s">
        <v>149</v>
      </c>
      <c r="C32" s="70" t="s">
        <v>150</v>
      </c>
      <c r="D32" s="73">
        <v>25</v>
      </c>
      <c r="E32" s="73">
        <f t="shared" si="2"/>
        <v>1</v>
      </c>
      <c r="F32" s="73">
        <f t="shared" si="3"/>
        <v>1</v>
      </c>
      <c r="G32" s="73">
        <f t="shared" si="4"/>
        <v>0</v>
      </c>
      <c r="H32" s="73">
        <v>21</v>
      </c>
      <c r="I32" s="73">
        <f t="shared" si="5"/>
        <v>1</v>
      </c>
      <c r="J32" s="73">
        <f t="shared" si="6"/>
        <v>0</v>
      </c>
      <c r="K32" s="73">
        <f t="shared" si="7"/>
        <v>0</v>
      </c>
      <c r="L32" s="73">
        <v>11</v>
      </c>
      <c r="M32" s="73">
        <f t="shared" si="8"/>
        <v>1</v>
      </c>
      <c r="N32" s="73">
        <f t="shared" si="0"/>
        <v>1</v>
      </c>
      <c r="O32" s="73">
        <f t="shared" si="9"/>
        <v>0</v>
      </c>
      <c r="P32" s="73"/>
      <c r="Q32" s="73"/>
      <c r="R32" s="73">
        <f t="shared" si="1"/>
        <v>57</v>
      </c>
      <c r="S32" s="2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38" ht="19.5" customHeight="1" x14ac:dyDescent="0.3">
      <c r="A33" s="69">
        <v>27</v>
      </c>
      <c r="B33" s="70" t="s">
        <v>151</v>
      </c>
      <c r="C33" s="70" t="s">
        <v>152</v>
      </c>
      <c r="D33" s="73">
        <v>26</v>
      </c>
      <c r="E33" s="73">
        <f t="shared" si="2"/>
        <v>1</v>
      </c>
      <c r="F33" s="73">
        <f t="shared" si="3"/>
        <v>1</v>
      </c>
      <c r="G33" s="73">
        <f t="shared" si="4"/>
        <v>1</v>
      </c>
      <c r="H33" s="73">
        <v>23</v>
      </c>
      <c r="I33" s="73">
        <f t="shared" si="5"/>
        <v>1</v>
      </c>
      <c r="J33" s="73">
        <f t="shared" si="6"/>
        <v>1</v>
      </c>
      <c r="K33" s="73">
        <f t="shared" si="7"/>
        <v>0</v>
      </c>
      <c r="L33" s="73">
        <v>12</v>
      </c>
      <c r="M33" s="73">
        <f t="shared" si="8"/>
        <v>1</v>
      </c>
      <c r="N33" s="73">
        <f t="shared" si="0"/>
        <v>1</v>
      </c>
      <c r="O33" s="73">
        <f t="shared" si="9"/>
        <v>0</v>
      </c>
      <c r="P33" s="73"/>
      <c r="Q33" s="73"/>
      <c r="R33" s="73">
        <f t="shared" si="1"/>
        <v>61</v>
      </c>
      <c r="S33" s="2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ht="19.5" customHeight="1" x14ac:dyDescent="0.3">
      <c r="A34" s="69">
        <v>28</v>
      </c>
      <c r="B34" s="70" t="s">
        <v>153</v>
      </c>
      <c r="C34" s="70" t="s">
        <v>154</v>
      </c>
      <c r="D34" s="73">
        <v>23</v>
      </c>
      <c r="E34" s="73">
        <f t="shared" si="2"/>
        <v>1</v>
      </c>
      <c r="F34" s="73">
        <f t="shared" si="3"/>
        <v>1</v>
      </c>
      <c r="G34" s="73">
        <f t="shared" si="4"/>
        <v>0</v>
      </c>
      <c r="H34" s="73">
        <v>21</v>
      </c>
      <c r="I34" s="73">
        <f t="shared" si="5"/>
        <v>1</v>
      </c>
      <c r="J34" s="73">
        <f t="shared" si="6"/>
        <v>0</v>
      </c>
      <c r="K34" s="73">
        <f t="shared" si="7"/>
        <v>0</v>
      </c>
      <c r="L34" s="73">
        <v>11</v>
      </c>
      <c r="M34" s="73">
        <f t="shared" si="8"/>
        <v>1</v>
      </c>
      <c r="N34" s="73">
        <f t="shared" si="0"/>
        <v>1</v>
      </c>
      <c r="O34" s="73">
        <f t="shared" si="9"/>
        <v>0</v>
      </c>
      <c r="P34" s="73"/>
      <c r="Q34" s="73"/>
      <c r="R34" s="73">
        <f t="shared" si="1"/>
        <v>55</v>
      </c>
      <c r="S34" s="2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ht="19.5" customHeight="1" x14ac:dyDescent="0.3">
      <c r="A35" s="69">
        <v>29</v>
      </c>
      <c r="B35" s="70" t="s">
        <v>155</v>
      </c>
      <c r="C35" s="70" t="s">
        <v>156</v>
      </c>
      <c r="D35" s="73">
        <v>24</v>
      </c>
      <c r="E35" s="73">
        <f t="shared" si="2"/>
        <v>1</v>
      </c>
      <c r="F35" s="73">
        <f t="shared" si="3"/>
        <v>1</v>
      </c>
      <c r="G35" s="73">
        <f t="shared" si="4"/>
        <v>0</v>
      </c>
      <c r="H35" s="73">
        <v>22</v>
      </c>
      <c r="I35" s="73">
        <f t="shared" si="5"/>
        <v>1</v>
      </c>
      <c r="J35" s="73">
        <f t="shared" si="6"/>
        <v>0</v>
      </c>
      <c r="K35" s="73">
        <f t="shared" si="7"/>
        <v>0</v>
      </c>
      <c r="L35" s="73">
        <v>11</v>
      </c>
      <c r="M35" s="73">
        <f t="shared" si="8"/>
        <v>1</v>
      </c>
      <c r="N35" s="73">
        <f t="shared" si="0"/>
        <v>1</v>
      </c>
      <c r="O35" s="73">
        <f t="shared" si="9"/>
        <v>0</v>
      </c>
      <c r="P35" s="73"/>
      <c r="Q35" s="73"/>
      <c r="R35" s="73">
        <f t="shared" si="1"/>
        <v>57</v>
      </c>
      <c r="S35" s="2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ht="19.5" customHeight="1" x14ac:dyDescent="0.3">
      <c r="A36" s="69">
        <v>30</v>
      </c>
      <c r="B36" s="70" t="s">
        <v>157</v>
      </c>
      <c r="C36" s="70" t="s">
        <v>158</v>
      </c>
      <c r="D36" s="73">
        <v>23</v>
      </c>
      <c r="E36" s="73">
        <f t="shared" si="2"/>
        <v>1</v>
      </c>
      <c r="F36" s="73">
        <f t="shared" si="3"/>
        <v>1</v>
      </c>
      <c r="G36" s="73">
        <f t="shared" si="4"/>
        <v>0</v>
      </c>
      <c r="H36" s="73">
        <v>21</v>
      </c>
      <c r="I36" s="73">
        <f t="shared" si="5"/>
        <v>1</v>
      </c>
      <c r="J36" s="73">
        <f t="shared" si="6"/>
        <v>0</v>
      </c>
      <c r="K36" s="73">
        <f t="shared" si="7"/>
        <v>0</v>
      </c>
      <c r="L36" s="73">
        <v>11</v>
      </c>
      <c r="M36" s="73">
        <f t="shared" si="8"/>
        <v>1</v>
      </c>
      <c r="N36" s="73">
        <f t="shared" si="0"/>
        <v>1</v>
      </c>
      <c r="O36" s="73">
        <f t="shared" si="9"/>
        <v>0</v>
      </c>
      <c r="P36" s="73"/>
      <c r="Q36" s="73"/>
      <c r="R36" s="73">
        <f t="shared" si="1"/>
        <v>55</v>
      </c>
      <c r="S36" s="2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ht="19.5" customHeight="1" x14ac:dyDescent="0.3">
      <c r="A37" s="69">
        <v>31</v>
      </c>
      <c r="B37" s="70" t="s">
        <v>159</v>
      </c>
      <c r="C37" s="70" t="s">
        <v>160</v>
      </c>
      <c r="D37" s="73">
        <v>23</v>
      </c>
      <c r="E37" s="73">
        <f t="shared" si="2"/>
        <v>1</v>
      </c>
      <c r="F37" s="73">
        <f t="shared" si="3"/>
        <v>1</v>
      </c>
      <c r="G37" s="73">
        <f t="shared" si="4"/>
        <v>0</v>
      </c>
      <c r="H37" s="73">
        <v>21</v>
      </c>
      <c r="I37" s="73">
        <f t="shared" si="5"/>
        <v>1</v>
      </c>
      <c r="J37" s="73">
        <f t="shared" si="6"/>
        <v>0</v>
      </c>
      <c r="K37" s="73">
        <f t="shared" si="7"/>
        <v>0</v>
      </c>
      <c r="L37" s="73">
        <v>11</v>
      </c>
      <c r="M37" s="73">
        <f t="shared" si="8"/>
        <v>1</v>
      </c>
      <c r="N37" s="73">
        <f t="shared" si="0"/>
        <v>1</v>
      </c>
      <c r="O37" s="73">
        <f t="shared" si="9"/>
        <v>0</v>
      </c>
      <c r="P37" s="73"/>
      <c r="Q37" s="73"/>
      <c r="R37" s="73">
        <f t="shared" si="1"/>
        <v>55</v>
      </c>
      <c r="S37" s="2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ht="19.5" customHeight="1" x14ac:dyDescent="0.3">
      <c r="A38" s="69">
        <v>32</v>
      </c>
      <c r="B38" s="70" t="s">
        <v>161</v>
      </c>
      <c r="C38" s="70" t="s">
        <v>162</v>
      </c>
      <c r="D38" s="73">
        <v>28</v>
      </c>
      <c r="E38" s="73">
        <f t="shared" si="2"/>
        <v>1</v>
      </c>
      <c r="F38" s="73">
        <f t="shared" si="3"/>
        <v>1</v>
      </c>
      <c r="G38" s="73">
        <f t="shared" si="4"/>
        <v>1</v>
      </c>
      <c r="H38" s="73">
        <v>21</v>
      </c>
      <c r="I38" s="73">
        <f t="shared" si="5"/>
        <v>1</v>
      </c>
      <c r="J38" s="73">
        <f t="shared" si="6"/>
        <v>0</v>
      </c>
      <c r="K38" s="73">
        <f t="shared" si="7"/>
        <v>0</v>
      </c>
      <c r="L38" s="73">
        <v>11</v>
      </c>
      <c r="M38" s="73">
        <f t="shared" si="8"/>
        <v>1</v>
      </c>
      <c r="N38" s="73">
        <f t="shared" si="0"/>
        <v>1</v>
      </c>
      <c r="O38" s="73">
        <f t="shared" si="9"/>
        <v>0</v>
      </c>
      <c r="P38" s="73"/>
      <c r="Q38" s="73"/>
      <c r="R38" s="73">
        <f t="shared" si="1"/>
        <v>60</v>
      </c>
      <c r="S38" s="2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ht="19.5" customHeight="1" x14ac:dyDescent="0.3">
      <c r="A39" s="69">
        <v>33</v>
      </c>
      <c r="B39" s="70" t="s">
        <v>163</v>
      </c>
      <c r="C39" s="70" t="s">
        <v>164</v>
      </c>
      <c r="D39" s="73">
        <v>28</v>
      </c>
      <c r="E39" s="73">
        <f t="shared" si="2"/>
        <v>1</v>
      </c>
      <c r="F39" s="73">
        <f t="shared" si="3"/>
        <v>1</v>
      </c>
      <c r="G39" s="73">
        <f t="shared" si="4"/>
        <v>1</v>
      </c>
      <c r="H39" s="73">
        <v>21</v>
      </c>
      <c r="I39" s="73">
        <f t="shared" si="5"/>
        <v>1</v>
      </c>
      <c r="J39" s="73">
        <f t="shared" si="6"/>
        <v>0</v>
      </c>
      <c r="K39" s="73">
        <f t="shared" si="7"/>
        <v>0</v>
      </c>
      <c r="L39" s="73">
        <v>11</v>
      </c>
      <c r="M39" s="73">
        <f t="shared" si="8"/>
        <v>1</v>
      </c>
      <c r="N39" s="73">
        <f t="shared" si="0"/>
        <v>1</v>
      </c>
      <c r="O39" s="73">
        <f t="shared" si="9"/>
        <v>0</v>
      </c>
      <c r="P39" s="73"/>
      <c r="Q39" s="73"/>
      <c r="R39" s="73">
        <f t="shared" si="1"/>
        <v>60</v>
      </c>
      <c r="S39" s="2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ht="19.5" customHeight="1" x14ac:dyDescent="0.3">
      <c r="A40" s="69">
        <v>34</v>
      </c>
      <c r="B40" s="70" t="s">
        <v>165</v>
      </c>
      <c r="C40" s="70" t="s">
        <v>166</v>
      </c>
      <c r="D40" s="73">
        <v>24</v>
      </c>
      <c r="E40" s="73">
        <f t="shared" si="2"/>
        <v>1</v>
      </c>
      <c r="F40" s="73">
        <f t="shared" si="3"/>
        <v>1</v>
      </c>
      <c r="G40" s="73">
        <f t="shared" si="4"/>
        <v>0</v>
      </c>
      <c r="H40" s="73">
        <v>22</v>
      </c>
      <c r="I40" s="73">
        <f t="shared" si="5"/>
        <v>1</v>
      </c>
      <c r="J40" s="73">
        <f t="shared" si="6"/>
        <v>0</v>
      </c>
      <c r="K40" s="73">
        <f t="shared" si="7"/>
        <v>0</v>
      </c>
      <c r="L40" s="73">
        <v>11</v>
      </c>
      <c r="M40" s="73">
        <f t="shared" si="8"/>
        <v>1</v>
      </c>
      <c r="N40" s="73">
        <f t="shared" si="0"/>
        <v>1</v>
      </c>
      <c r="O40" s="73">
        <f t="shared" si="9"/>
        <v>0</v>
      </c>
      <c r="P40" s="73"/>
      <c r="Q40" s="73"/>
      <c r="R40" s="73">
        <f t="shared" si="1"/>
        <v>57</v>
      </c>
      <c r="S40" s="2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19.5" customHeight="1" x14ac:dyDescent="0.3">
      <c r="A41" s="69">
        <v>35</v>
      </c>
      <c r="B41" s="70" t="s">
        <v>167</v>
      </c>
      <c r="C41" s="70" t="s">
        <v>168</v>
      </c>
      <c r="D41" s="73">
        <v>28</v>
      </c>
      <c r="E41" s="73">
        <f t="shared" si="2"/>
        <v>1</v>
      </c>
      <c r="F41" s="73">
        <f t="shared" si="3"/>
        <v>1</v>
      </c>
      <c r="G41" s="73">
        <f t="shared" si="4"/>
        <v>1</v>
      </c>
      <c r="H41" s="73">
        <v>21</v>
      </c>
      <c r="I41" s="73">
        <f t="shared" si="5"/>
        <v>1</v>
      </c>
      <c r="J41" s="73">
        <f t="shared" si="6"/>
        <v>0</v>
      </c>
      <c r="K41" s="73">
        <f t="shared" si="7"/>
        <v>0</v>
      </c>
      <c r="L41" s="73">
        <v>11</v>
      </c>
      <c r="M41" s="73">
        <f t="shared" si="8"/>
        <v>1</v>
      </c>
      <c r="N41" s="73">
        <f t="shared" si="0"/>
        <v>1</v>
      </c>
      <c r="O41" s="73">
        <f t="shared" si="9"/>
        <v>0</v>
      </c>
      <c r="P41" s="73"/>
      <c r="Q41" s="73"/>
      <c r="R41" s="73">
        <f t="shared" si="1"/>
        <v>60</v>
      </c>
      <c r="S41" s="2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19.5" customHeight="1" x14ac:dyDescent="0.3">
      <c r="A42" s="69">
        <v>36</v>
      </c>
      <c r="B42" s="70" t="s">
        <v>169</v>
      </c>
      <c r="C42" s="70" t="s">
        <v>170</v>
      </c>
      <c r="D42" s="73">
        <v>28</v>
      </c>
      <c r="E42" s="73">
        <f t="shared" si="2"/>
        <v>1</v>
      </c>
      <c r="F42" s="73">
        <f t="shared" si="3"/>
        <v>1</v>
      </c>
      <c r="G42" s="73">
        <f t="shared" si="4"/>
        <v>1</v>
      </c>
      <c r="H42" s="73">
        <v>21</v>
      </c>
      <c r="I42" s="73">
        <f t="shared" si="5"/>
        <v>1</v>
      </c>
      <c r="J42" s="73">
        <f t="shared" si="6"/>
        <v>0</v>
      </c>
      <c r="K42" s="73">
        <f t="shared" si="7"/>
        <v>0</v>
      </c>
      <c r="L42" s="73">
        <v>11</v>
      </c>
      <c r="M42" s="73">
        <f t="shared" si="8"/>
        <v>1</v>
      </c>
      <c r="N42" s="73">
        <f t="shared" si="0"/>
        <v>1</v>
      </c>
      <c r="O42" s="73">
        <f t="shared" si="9"/>
        <v>0</v>
      </c>
      <c r="P42" s="73"/>
      <c r="Q42" s="73"/>
      <c r="R42" s="73">
        <f t="shared" si="1"/>
        <v>60</v>
      </c>
      <c r="S42" s="2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ht="19.5" customHeight="1" x14ac:dyDescent="0.3">
      <c r="A43" s="69">
        <v>37</v>
      </c>
      <c r="B43" s="70" t="s">
        <v>171</v>
      </c>
      <c r="C43" s="70" t="s">
        <v>172</v>
      </c>
      <c r="D43" s="73">
        <v>24</v>
      </c>
      <c r="E43" s="73">
        <f t="shared" si="2"/>
        <v>1</v>
      </c>
      <c r="F43" s="73">
        <f t="shared" si="3"/>
        <v>1</v>
      </c>
      <c r="G43" s="73">
        <f t="shared" si="4"/>
        <v>0</v>
      </c>
      <c r="H43" s="73">
        <v>22</v>
      </c>
      <c r="I43" s="73">
        <f t="shared" si="5"/>
        <v>1</v>
      </c>
      <c r="J43" s="73">
        <f t="shared" si="6"/>
        <v>0</v>
      </c>
      <c r="K43" s="73">
        <f t="shared" si="7"/>
        <v>0</v>
      </c>
      <c r="L43" s="73">
        <v>11</v>
      </c>
      <c r="M43" s="73">
        <f t="shared" si="8"/>
        <v>1</v>
      </c>
      <c r="N43" s="73">
        <f t="shared" si="0"/>
        <v>1</v>
      </c>
      <c r="O43" s="73">
        <f t="shared" si="9"/>
        <v>0</v>
      </c>
      <c r="P43" s="73"/>
      <c r="Q43" s="73"/>
      <c r="R43" s="73">
        <f t="shared" si="1"/>
        <v>57</v>
      </c>
      <c r="S43" s="2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19.5" customHeight="1" x14ac:dyDescent="0.3">
      <c r="A44" s="69">
        <v>38</v>
      </c>
      <c r="B44" s="70" t="s">
        <v>173</v>
      </c>
      <c r="C44" s="70" t="s">
        <v>174</v>
      </c>
      <c r="D44" s="73">
        <v>23</v>
      </c>
      <c r="E44" s="73">
        <f t="shared" si="2"/>
        <v>1</v>
      </c>
      <c r="F44" s="73">
        <f t="shared" si="3"/>
        <v>1</v>
      </c>
      <c r="G44" s="73">
        <f t="shared" si="4"/>
        <v>0</v>
      </c>
      <c r="H44" s="73">
        <v>21</v>
      </c>
      <c r="I44" s="73">
        <f t="shared" si="5"/>
        <v>1</v>
      </c>
      <c r="J44" s="73">
        <f t="shared" si="6"/>
        <v>0</v>
      </c>
      <c r="K44" s="73">
        <f t="shared" si="7"/>
        <v>0</v>
      </c>
      <c r="L44" s="73">
        <v>11</v>
      </c>
      <c r="M44" s="73">
        <f t="shared" si="8"/>
        <v>1</v>
      </c>
      <c r="N44" s="73">
        <f t="shared" si="0"/>
        <v>1</v>
      </c>
      <c r="O44" s="73">
        <f t="shared" si="9"/>
        <v>0</v>
      </c>
      <c r="P44" s="73"/>
      <c r="Q44" s="73"/>
      <c r="R44" s="73">
        <f t="shared" si="1"/>
        <v>55</v>
      </c>
      <c r="S44" s="2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1:38" ht="19.5" customHeight="1" x14ac:dyDescent="0.3">
      <c r="A45" s="69">
        <v>39</v>
      </c>
      <c r="B45" s="70" t="s">
        <v>175</v>
      </c>
      <c r="C45" s="70" t="s">
        <v>176</v>
      </c>
      <c r="D45" s="73">
        <v>28</v>
      </c>
      <c r="E45" s="73">
        <f t="shared" si="2"/>
        <v>1</v>
      </c>
      <c r="F45" s="73">
        <f t="shared" si="3"/>
        <v>1</v>
      </c>
      <c r="G45" s="73">
        <f t="shared" si="4"/>
        <v>1</v>
      </c>
      <c r="H45" s="73">
        <v>23</v>
      </c>
      <c r="I45" s="73">
        <f t="shared" si="5"/>
        <v>1</v>
      </c>
      <c r="J45" s="73">
        <f t="shared" si="6"/>
        <v>1</v>
      </c>
      <c r="K45" s="73">
        <f t="shared" si="7"/>
        <v>0</v>
      </c>
      <c r="L45" s="73">
        <v>12</v>
      </c>
      <c r="M45" s="73">
        <f t="shared" si="8"/>
        <v>1</v>
      </c>
      <c r="N45" s="73">
        <f t="shared" si="0"/>
        <v>1</v>
      </c>
      <c r="O45" s="73">
        <f t="shared" si="9"/>
        <v>0</v>
      </c>
      <c r="P45" s="73"/>
      <c r="Q45" s="73"/>
      <c r="R45" s="73">
        <f t="shared" si="1"/>
        <v>63</v>
      </c>
      <c r="S45" s="2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ht="19.5" customHeight="1" x14ac:dyDescent="0.3">
      <c r="A46" s="69">
        <v>40</v>
      </c>
      <c r="B46" s="70" t="s">
        <v>177</v>
      </c>
      <c r="C46" s="70" t="s">
        <v>178</v>
      </c>
      <c r="D46" s="73">
        <v>24</v>
      </c>
      <c r="E46" s="73">
        <f t="shared" si="2"/>
        <v>1</v>
      </c>
      <c r="F46" s="73">
        <f t="shared" si="3"/>
        <v>1</v>
      </c>
      <c r="G46" s="73">
        <f t="shared" si="4"/>
        <v>0</v>
      </c>
      <c r="H46" s="73">
        <v>22</v>
      </c>
      <c r="I46" s="73">
        <f t="shared" si="5"/>
        <v>1</v>
      </c>
      <c r="J46" s="73">
        <f t="shared" si="6"/>
        <v>0</v>
      </c>
      <c r="K46" s="73">
        <f t="shared" si="7"/>
        <v>0</v>
      </c>
      <c r="L46" s="73">
        <v>11</v>
      </c>
      <c r="M46" s="73">
        <f t="shared" si="8"/>
        <v>1</v>
      </c>
      <c r="N46" s="73">
        <f t="shared" si="0"/>
        <v>1</v>
      </c>
      <c r="O46" s="73">
        <f t="shared" si="9"/>
        <v>0</v>
      </c>
      <c r="P46" s="73"/>
      <c r="Q46" s="73"/>
      <c r="R46" s="73">
        <f t="shared" si="1"/>
        <v>57</v>
      </c>
      <c r="S46" s="2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38" ht="19.5" customHeight="1" x14ac:dyDescent="0.3">
      <c r="A47" s="69">
        <v>41</v>
      </c>
      <c r="B47" s="70" t="s">
        <v>179</v>
      </c>
      <c r="C47" s="70" t="s">
        <v>180</v>
      </c>
      <c r="D47" s="73">
        <v>25</v>
      </c>
      <c r="E47" s="73">
        <f t="shared" si="2"/>
        <v>1</v>
      </c>
      <c r="F47" s="73">
        <f t="shared" si="3"/>
        <v>1</v>
      </c>
      <c r="G47" s="73">
        <f t="shared" si="4"/>
        <v>0</v>
      </c>
      <c r="H47" s="73">
        <v>23</v>
      </c>
      <c r="I47" s="73">
        <f t="shared" si="5"/>
        <v>1</v>
      </c>
      <c r="J47" s="73">
        <f t="shared" si="6"/>
        <v>1</v>
      </c>
      <c r="K47" s="73">
        <f t="shared" si="7"/>
        <v>0</v>
      </c>
      <c r="L47" s="73">
        <v>12</v>
      </c>
      <c r="M47" s="73">
        <f t="shared" si="8"/>
        <v>1</v>
      </c>
      <c r="N47" s="73">
        <f t="shared" si="0"/>
        <v>1</v>
      </c>
      <c r="O47" s="73">
        <f t="shared" si="9"/>
        <v>0</v>
      </c>
      <c r="P47" s="73"/>
      <c r="Q47" s="73"/>
      <c r="R47" s="73">
        <f t="shared" si="1"/>
        <v>60</v>
      </c>
      <c r="S47" s="2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ht="19.5" customHeight="1" x14ac:dyDescent="0.3">
      <c r="A48" s="69">
        <v>42</v>
      </c>
      <c r="B48" s="70" t="s">
        <v>181</v>
      </c>
      <c r="C48" s="70" t="s">
        <v>182</v>
      </c>
      <c r="D48" s="73">
        <v>28</v>
      </c>
      <c r="E48" s="73">
        <f t="shared" si="2"/>
        <v>1</v>
      </c>
      <c r="F48" s="73">
        <f t="shared" si="3"/>
        <v>1</v>
      </c>
      <c r="G48" s="73">
        <f t="shared" si="4"/>
        <v>1</v>
      </c>
      <c r="H48" s="73">
        <v>21</v>
      </c>
      <c r="I48" s="73">
        <f t="shared" si="5"/>
        <v>1</v>
      </c>
      <c r="J48" s="73">
        <f t="shared" si="6"/>
        <v>0</v>
      </c>
      <c r="K48" s="73">
        <f t="shared" si="7"/>
        <v>0</v>
      </c>
      <c r="L48" s="73">
        <v>11</v>
      </c>
      <c r="M48" s="73">
        <f t="shared" si="8"/>
        <v>1</v>
      </c>
      <c r="N48" s="73">
        <f t="shared" si="0"/>
        <v>1</v>
      </c>
      <c r="O48" s="73">
        <f t="shared" si="9"/>
        <v>0</v>
      </c>
      <c r="P48" s="73"/>
      <c r="Q48" s="73"/>
      <c r="R48" s="73">
        <f t="shared" si="1"/>
        <v>60</v>
      </c>
      <c r="S48" s="2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ht="19.5" customHeight="1" x14ac:dyDescent="0.3">
      <c r="A49" s="69">
        <v>43</v>
      </c>
      <c r="B49" s="70" t="s">
        <v>183</v>
      </c>
      <c r="C49" s="70" t="s">
        <v>184</v>
      </c>
      <c r="D49" s="73">
        <v>24</v>
      </c>
      <c r="E49" s="73">
        <f t="shared" si="2"/>
        <v>1</v>
      </c>
      <c r="F49" s="73">
        <f t="shared" si="3"/>
        <v>1</v>
      </c>
      <c r="G49" s="73">
        <f t="shared" si="4"/>
        <v>0</v>
      </c>
      <c r="H49" s="73">
        <v>22</v>
      </c>
      <c r="I49" s="73">
        <f t="shared" si="5"/>
        <v>1</v>
      </c>
      <c r="J49" s="73">
        <f t="shared" si="6"/>
        <v>0</v>
      </c>
      <c r="K49" s="73">
        <f t="shared" si="7"/>
        <v>0</v>
      </c>
      <c r="L49" s="73">
        <v>11</v>
      </c>
      <c r="M49" s="73">
        <f t="shared" si="8"/>
        <v>1</v>
      </c>
      <c r="N49" s="73">
        <f t="shared" si="0"/>
        <v>1</v>
      </c>
      <c r="O49" s="73">
        <f t="shared" si="9"/>
        <v>0</v>
      </c>
      <c r="P49" s="73"/>
      <c r="Q49" s="73"/>
      <c r="R49" s="73">
        <f t="shared" si="1"/>
        <v>57</v>
      </c>
      <c r="S49" s="2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ht="19.5" customHeight="1" x14ac:dyDescent="0.3">
      <c r="A50" s="69">
        <v>44</v>
      </c>
      <c r="B50" s="70" t="s">
        <v>185</v>
      </c>
      <c r="C50" s="70" t="s">
        <v>186</v>
      </c>
      <c r="D50" s="73">
        <v>26</v>
      </c>
      <c r="E50" s="73">
        <f t="shared" si="2"/>
        <v>1</v>
      </c>
      <c r="F50" s="73">
        <f t="shared" si="3"/>
        <v>1</v>
      </c>
      <c r="G50" s="73">
        <f t="shared" si="4"/>
        <v>1</v>
      </c>
      <c r="H50" s="73">
        <v>23</v>
      </c>
      <c r="I50" s="73">
        <f t="shared" si="5"/>
        <v>1</v>
      </c>
      <c r="J50" s="73">
        <f t="shared" si="6"/>
        <v>1</v>
      </c>
      <c r="K50" s="73">
        <f t="shared" si="7"/>
        <v>0</v>
      </c>
      <c r="L50" s="73">
        <v>12</v>
      </c>
      <c r="M50" s="73">
        <f t="shared" si="8"/>
        <v>1</v>
      </c>
      <c r="N50" s="73">
        <f t="shared" si="0"/>
        <v>1</v>
      </c>
      <c r="O50" s="73">
        <f t="shared" si="9"/>
        <v>0</v>
      </c>
      <c r="P50" s="73"/>
      <c r="Q50" s="73"/>
      <c r="R50" s="73">
        <f t="shared" si="1"/>
        <v>61</v>
      </c>
      <c r="S50" s="2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ht="19.5" customHeight="1" x14ac:dyDescent="0.3">
      <c r="A51" s="69">
        <v>45</v>
      </c>
      <c r="B51" s="70" t="s">
        <v>187</v>
      </c>
      <c r="C51" s="70" t="s">
        <v>188</v>
      </c>
      <c r="D51" s="73">
        <v>23</v>
      </c>
      <c r="E51" s="73">
        <f t="shared" si="2"/>
        <v>1</v>
      </c>
      <c r="F51" s="73">
        <f t="shared" si="3"/>
        <v>1</v>
      </c>
      <c r="G51" s="73">
        <f t="shared" si="4"/>
        <v>0</v>
      </c>
      <c r="H51" s="73">
        <v>21</v>
      </c>
      <c r="I51" s="73">
        <f t="shared" si="5"/>
        <v>1</v>
      </c>
      <c r="J51" s="73">
        <f t="shared" si="6"/>
        <v>0</v>
      </c>
      <c r="K51" s="73">
        <f t="shared" si="7"/>
        <v>0</v>
      </c>
      <c r="L51" s="73">
        <v>11</v>
      </c>
      <c r="M51" s="73">
        <f t="shared" si="8"/>
        <v>1</v>
      </c>
      <c r="N51" s="73">
        <f t="shared" si="0"/>
        <v>1</v>
      </c>
      <c r="O51" s="73">
        <f t="shared" si="9"/>
        <v>0</v>
      </c>
      <c r="P51" s="73"/>
      <c r="Q51" s="73"/>
      <c r="R51" s="73">
        <f t="shared" si="1"/>
        <v>55</v>
      </c>
      <c r="S51" s="2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ht="19.5" customHeight="1" x14ac:dyDescent="0.3">
      <c r="A52" s="69">
        <v>46</v>
      </c>
      <c r="B52" s="70" t="s">
        <v>189</v>
      </c>
      <c r="C52" s="70" t="s">
        <v>190</v>
      </c>
      <c r="D52" s="73">
        <v>24</v>
      </c>
      <c r="E52" s="73">
        <f t="shared" si="2"/>
        <v>1</v>
      </c>
      <c r="F52" s="73">
        <f t="shared" si="3"/>
        <v>1</v>
      </c>
      <c r="G52" s="73">
        <f t="shared" si="4"/>
        <v>0</v>
      </c>
      <c r="H52" s="73">
        <v>22</v>
      </c>
      <c r="I52" s="73">
        <f t="shared" si="5"/>
        <v>1</v>
      </c>
      <c r="J52" s="73">
        <f t="shared" si="6"/>
        <v>0</v>
      </c>
      <c r="K52" s="73">
        <f t="shared" si="7"/>
        <v>0</v>
      </c>
      <c r="L52" s="73">
        <v>11</v>
      </c>
      <c r="M52" s="73">
        <f t="shared" si="8"/>
        <v>1</v>
      </c>
      <c r="N52" s="73">
        <f t="shared" si="0"/>
        <v>1</v>
      </c>
      <c r="O52" s="73">
        <f t="shared" si="9"/>
        <v>0</v>
      </c>
      <c r="P52" s="73"/>
      <c r="Q52" s="73"/>
      <c r="R52" s="73">
        <f t="shared" si="1"/>
        <v>57</v>
      </c>
      <c r="S52" s="2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ht="19.5" customHeight="1" x14ac:dyDescent="0.3">
      <c r="A53" s="69">
        <v>47</v>
      </c>
      <c r="B53" s="70" t="s">
        <v>191</v>
      </c>
      <c r="C53" s="70" t="s">
        <v>192</v>
      </c>
      <c r="D53" s="73">
        <v>25</v>
      </c>
      <c r="E53" s="73">
        <f t="shared" si="2"/>
        <v>1</v>
      </c>
      <c r="F53" s="73">
        <f t="shared" si="3"/>
        <v>1</v>
      </c>
      <c r="G53" s="73">
        <f t="shared" si="4"/>
        <v>0</v>
      </c>
      <c r="H53" s="73">
        <v>23</v>
      </c>
      <c r="I53" s="73">
        <f t="shared" si="5"/>
        <v>1</v>
      </c>
      <c r="J53" s="73">
        <f t="shared" si="6"/>
        <v>1</v>
      </c>
      <c r="K53" s="73">
        <f t="shared" si="7"/>
        <v>0</v>
      </c>
      <c r="L53" s="73">
        <v>12</v>
      </c>
      <c r="M53" s="73">
        <f t="shared" si="8"/>
        <v>1</v>
      </c>
      <c r="N53" s="73">
        <f t="shared" si="0"/>
        <v>1</v>
      </c>
      <c r="O53" s="73">
        <f t="shared" si="9"/>
        <v>0</v>
      </c>
      <c r="P53" s="73"/>
      <c r="Q53" s="73"/>
      <c r="R53" s="73">
        <f t="shared" si="1"/>
        <v>60</v>
      </c>
      <c r="S53" s="2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ht="19.5" customHeight="1" x14ac:dyDescent="0.3">
      <c r="A54" s="69">
        <v>48</v>
      </c>
      <c r="B54" s="70" t="s">
        <v>193</v>
      </c>
      <c r="C54" s="70" t="s">
        <v>194</v>
      </c>
      <c r="D54" s="73">
        <v>24</v>
      </c>
      <c r="E54" s="73">
        <f t="shared" si="2"/>
        <v>1</v>
      </c>
      <c r="F54" s="73">
        <f t="shared" si="3"/>
        <v>1</v>
      </c>
      <c r="G54" s="73">
        <f t="shared" si="4"/>
        <v>0</v>
      </c>
      <c r="H54" s="73">
        <v>22</v>
      </c>
      <c r="I54" s="73">
        <f t="shared" si="5"/>
        <v>1</v>
      </c>
      <c r="J54" s="73">
        <f t="shared" si="6"/>
        <v>0</v>
      </c>
      <c r="K54" s="73">
        <f t="shared" si="7"/>
        <v>0</v>
      </c>
      <c r="L54" s="73">
        <v>11</v>
      </c>
      <c r="M54" s="73">
        <f t="shared" si="8"/>
        <v>1</v>
      </c>
      <c r="N54" s="73">
        <f t="shared" si="0"/>
        <v>1</v>
      </c>
      <c r="O54" s="73">
        <f t="shared" si="9"/>
        <v>0</v>
      </c>
      <c r="P54" s="73"/>
      <c r="Q54" s="73"/>
      <c r="R54" s="73">
        <f t="shared" si="1"/>
        <v>57</v>
      </c>
      <c r="S54" s="2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ht="19.5" customHeight="1" x14ac:dyDescent="0.3">
      <c r="A55" s="69">
        <v>49</v>
      </c>
      <c r="B55" s="70" t="s">
        <v>195</v>
      </c>
      <c r="C55" s="70" t="s">
        <v>196</v>
      </c>
      <c r="D55" s="73">
        <v>24</v>
      </c>
      <c r="E55" s="73">
        <f t="shared" si="2"/>
        <v>1</v>
      </c>
      <c r="F55" s="73">
        <f t="shared" si="3"/>
        <v>1</v>
      </c>
      <c r="G55" s="73">
        <f t="shared" si="4"/>
        <v>0</v>
      </c>
      <c r="H55" s="73">
        <v>22</v>
      </c>
      <c r="I55" s="73">
        <f t="shared" si="5"/>
        <v>1</v>
      </c>
      <c r="J55" s="73">
        <f t="shared" si="6"/>
        <v>0</v>
      </c>
      <c r="K55" s="73">
        <f t="shared" si="7"/>
        <v>0</v>
      </c>
      <c r="L55" s="73">
        <v>11</v>
      </c>
      <c r="M55" s="73">
        <f t="shared" si="8"/>
        <v>1</v>
      </c>
      <c r="N55" s="73">
        <f t="shared" si="0"/>
        <v>1</v>
      </c>
      <c r="O55" s="73">
        <f t="shared" si="9"/>
        <v>0</v>
      </c>
      <c r="P55" s="73"/>
      <c r="Q55" s="73"/>
      <c r="R55" s="73">
        <f t="shared" si="1"/>
        <v>57</v>
      </c>
      <c r="S55" s="2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ht="19.5" customHeight="1" x14ac:dyDescent="0.3">
      <c r="A56" s="69">
        <v>50</v>
      </c>
      <c r="B56" s="70" t="s">
        <v>197</v>
      </c>
      <c r="C56" s="70" t="s">
        <v>198</v>
      </c>
      <c r="D56" s="73">
        <v>28</v>
      </c>
      <c r="E56" s="73">
        <f t="shared" si="2"/>
        <v>1</v>
      </c>
      <c r="F56" s="73">
        <f t="shared" si="3"/>
        <v>1</v>
      </c>
      <c r="G56" s="73">
        <f t="shared" si="4"/>
        <v>1</v>
      </c>
      <c r="H56" s="73">
        <v>23</v>
      </c>
      <c r="I56" s="73">
        <f t="shared" si="5"/>
        <v>1</v>
      </c>
      <c r="J56" s="73">
        <f t="shared" si="6"/>
        <v>1</v>
      </c>
      <c r="K56" s="73">
        <f t="shared" si="7"/>
        <v>0</v>
      </c>
      <c r="L56" s="73">
        <v>12</v>
      </c>
      <c r="M56" s="73">
        <f t="shared" si="8"/>
        <v>1</v>
      </c>
      <c r="N56" s="73">
        <f t="shared" si="0"/>
        <v>1</v>
      </c>
      <c r="O56" s="73">
        <f t="shared" si="9"/>
        <v>0</v>
      </c>
      <c r="P56" s="73"/>
      <c r="Q56" s="73"/>
      <c r="R56" s="73">
        <f t="shared" si="1"/>
        <v>63</v>
      </c>
      <c r="S56" s="2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ht="19.5" customHeight="1" x14ac:dyDescent="0.3">
      <c r="A57" s="69">
        <v>51</v>
      </c>
      <c r="B57" s="70" t="s">
        <v>199</v>
      </c>
      <c r="C57" s="70" t="s">
        <v>200</v>
      </c>
      <c r="D57" s="73">
        <v>25</v>
      </c>
      <c r="E57" s="73">
        <f t="shared" si="2"/>
        <v>1</v>
      </c>
      <c r="F57" s="73">
        <f t="shared" si="3"/>
        <v>1</v>
      </c>
      <c r="G57" s="73">
        <f t="shared" si="4"/>
        <v>0</v>
      </c>
      <c r="H57" s="73">
        <v>23</v>
      </c>
      <c r="I57" s="73">
        <f t="shared" si="5"/>
        <v>1</v>
      </c>
      <c r="J57" s="73">
        <f t="shared" si="6"/>
        <v>1</v>
      </c>
      <c r="K57" s="73">
        <f t="shared" si="7"/>
        <v>0</v>
      </c>
      <c r="L57" s="73">
        <v>12</v>
      </c>
      <c r="M57" s="73">
        <f t="shared" si="8"/>
        <v>1</v>
      </c>
      <c r="N57" s="73">
        <f t="shared" si="0"/>
        <v>1</v>
      </c>
      <c r="O57" s="73">
        <f t="shared" si="9"/>
        <v>0</v>
      </c>
      <c r="P57" s="73"/>
      <c r="Q57" s="73"/>
      <c r="R57" s="73">
        <f t="shared" si="1"/>
        <v>60</v>
      </c>
      <c r="S57" s="2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ht="19.5" customHeight="1" x14ac:dyDescent="0.3">
      <c r="A58" s="69">
        <v>52</v>
      </c>
      <c r="B58" s="70" t="s">
        <v>201</v>
      </c>
      <c r="C58" s="70" t="s">
        <v>202</v>
      </c>
      <c r="D58" s="73">
        <v>24</v>
      </c>
      <c r="E58" s="73">
        <f t="shared" si="2"/>
        <v>1</v>
      </c>
      <c r="F58" s="73">
        <f t="shared" si="3"/>
        <v>1</v>
      </c>
      <c r="G58" s="73">
        <f t="shared" si="4"/>
        <v>0</v>
      </c>
      <c r="H58" s="73">
        <v>22</v>
      </c>
      <c r="I58" s="73">
        <f t="shared" si="5"/>
        <v>1</v>
      </c>
      <c r="J58" s="73">
        <f t="shared" si="6"/>
        <v>0</v>
      </c>
      <c r="K58" s="73">
        <f t="shared" si="7"/>
        <v>0</v>
      </c>
      <c r="L58" s="73">
        <v>11</v>
      </c>
      <c r="M58" s="73">
        <f t="shared" si="8"/>
        <v>1</v>
      </c>
      <c r="N58" s="73">
        <f t="shared" si="0"/>
        <v>1</v>
      </c>
      <c r="O58" s="73">
        <f t="shared" si="9"/>
        <v>0</v>
      </c>
      <c r="P58" s="73"/>
      <c r="Q58" s="73"/>
      <c r="R58" s="73">
        <f t="shared" si="1"/>
        <v>57</v>
      </c>
      <c r="S58" s="2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  <row r="59" spans="1:38" ht="19.5" customHeight="1" x14ac:dyDescent="0.3">
      <c r="A59" s="69">
        <v>53</v>
      </c>
      <c r="B59" s="70" t="s">
        <v>203</v>
      </c>
      <c r="C59" s="70" t="s">
        <v>204</v>
      </c>
      <c r="D59" s="73">
        <v>24</v>
      </c>
      <c r="E59" s="73">
        <f t="shared" si="2"/>
        <v>1</v>
      </c>
      <c r="F59" s="73">
        <f t="shared" si="3"/>
        <v>1</v>
      </c>
      <c r="G59" s="73">
        <f t="shared" si="4"/>
        <v>0</v>
      </c>
      <c r="H59" s="73">
        <v>22</v>
      </c>
      <c r="I59" s="73">
        <f t="shared" si="5"/>
        <v>1</v>
      </c>
      <c r="J59" s="73">
        <f t="shared" si="6"/>
        <v>0</v>
      </c>
      <c r="K59" s="73">
        <f t="shared" si="7"/>
        <v>0</v>
      </c>
      <c r="L59" s="73">
        <v>11</v>
      </c>
      <c r="M59" s="73">
        <f t="shared" si="8"/>
        <v>1</v>
      </c>
      <c r="N59" s="73">
        <f t="shared" si="0"/>
        <v>1</v>
      </c>
      <c r="O59" s="73">
        <f t="shared" si="9"/>
        <v>0</v>
      </c>
      <c r="P59" s="73"/>
      <c r="Q59" s="73"/>
      <c r="R59" s="73">
        <f t="shared" si="1"/>
        <v>57</v>
      </c>
      <c r="S59" s="2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</row>
    <row r="60" spans="1:38" ht="19.5" customHeight="1" x14ac:dyDescent="0.3">
      <c r="A60" s="69">
        <v>54</v>
      </c>
      <c r="B60" s="70" t="s">
        <v>205</v>
      </c>
      <c r="C60" s="70" t="s">
        <v>206</v>
      </c>
      <c r="D60" s="73">
        <v>28</v>
      </c>
      <c r="E60" s="73">
        <f t="shared" si="2"/>
        <v>1</v>
      </c>
      <c r="F60" s="73">
        <f t="shared" si="3"/>
        <v>1</v>
      </c>
      <c r="G60" s="73">
        <f t="shared" si="4"/>
        <v>1</v>
      </c>
      <c r="H60" s="73">
        <v>22</v>
      </c>
      <c r="I60" s="73">
        <f t="shared" si="5"/>
        <v>1</v>
      </c>
      <c r="J60" s="73">
        <f t="shared" si="6"/>
        <v>0</v>
      </c>
      <c r="K60" s="73">
        <f t="shared" si="7"/>
        <v>0</v>
      </c>
      <c r="L60" s="73">
        <v>11</v>
      </c>
      <c r="M60" s="73">
        <f t="shared" si="8"/>
        <v>1</v>
      </c>
      <c r="N60" s="73">
        <f t="shared" si="0"/>
        <v>1</v>
      </c>
      <c r="O60" s="73">
        <f t="shared" si="9"/>
        <v>0</v>
      </c>
      <c r="P60" s="73"/>
      <c r="Q60" s="73"/>
      <c r="R60" s="73">
        <f t="shared" si="1"/>
        <v>61</v>
      </c>
      <c r="S60" s="2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</row>
    <row r="61" spans="1:38" ht="19.5" customHeight="1" x14ac:dyDescent="0.3">
      <c r="A61" s="69">
        <v>55</v>
      </c>
      <c r="B61" s="70" t="s">
        <v>207</v>
      </c>
      <c r="C61" s="70" t="s">
        <v>208</v>
      </c>
      <c r="D61" s="73">
        <v>28</v>
      </c>
      <c r="E61" s="73">
        <f t="shared" si="2"/>
        <v>1</v>
      </c>
      <c r="F61" s="73">
        <f t="shared" si="3"/>
        <v>1</v>
      </c>
      <c r="G61" s="73">
        <f t="shared" si="4"/>
        <v>1</v>
      </c>
      <c r="H61" s="73">
        <v>24</v>
      </c>
      <c r="I61" s="73">
        <f t="shared" si="5"/>
        <v>1</v>
      </c>
      <c r="J61" s="73">
        <f t="shared" si="6"/>
        <v>1</v>
      </c>
      <c r="K61" s="73">
        <f t="shared" si="7"/>
        <v>0</v>
      </c>
      <c r="L61" s="73">
        <v>13</v>
      </c>
      <c r="M61" s="73">
        <f t="shared" si="8"/>
        <v>1</v>
      </c>
      <c r="N61" s="73">
        <f t="shared" si="0"/>
        <v>1</v>
      </c>
      <c r="O61" s="73">
        <f t="shared" si="9"/>
        <v>1</v>
      </c>
      <c r="P61" s="73"/>
      <c r="Q61" s="73"/>
      <c r="R61" s="73">
        <f t="shared" si="1"/>
        <v>65</v>
      </c>
      <c r="S61" s="2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</row>
    <row r="62" spans="1:38" ht="19.5" customHeight="1" x14ac:dyDescent="0.3">
      <c r="A62" s="69">
        <v>56</v>
      </c>
      <c r="B62" s="70" t="s">
        <v>209</v>
      </c>
      <c r="C62" s="70" t="s">
        <v>210</v>
      </c>
      <c r="D62" s="73">
        <v>25</v>
      </c>
      <c r="E62" s="73">
        <f t="shared" si="2"/>
        <v>1</v>
      </c>
      <c r="F62" s="73">
        <f t="shared" si="3"/>
        <v>1</v>
      </c>
      <c r="G62" s="73">
        <f t="shared" si="4"/>
        <v>0</v>
      </c>
      <c r="H62" s="73">
        <v>23</v>
      </c>
      <c r="I62" s="73">
        <f t="shared" si="5"/>
        <v>1</v>
      </c>
      <c r="J62" s="73">
        <f t="shared" si="6"/>
        <v>1</v>
      </c>
      <c r="K62" s="73">
        <f t="shared" si="7"/>
        <v>0</v>
      </c>
      <c r="L62" s="73">
        <v>12</v>
      </c>
      <c r="M62" s="73">
        <f t="shared" si="8"/>
        <v>1</v>
      </c>
      <c r="N62" s="73">
        <f t="shared" si="0"/>
        <v>1</v>
      </c>
      <c r="O62" s="73">
        <f t="shared" si="9"/>
        <v>0</v>
      </c>
      <c r="P62" s="73"/>
      <c r="Q62" s="73"/>
      <c r="R62" s="73">
        <f t="shared" si="1"/>
        <v>60</v>
      </c>
      <c r="S62" s="2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</row>
    <row r="63" spans="1:38" ht="19.5" customHeight="1" x14ac:dyDescent="0.3">
      <c r="A63" s="69">
        <v>57</v>
      </c>
      <c r="B63" s="70" t="s">
        <v>211</v>
      </c>
      <c r="C63" s="70" t="s">
        <v>212</v>
      </c>
      <c r="D63" s="73">
        <v>24</v>
      </c>
      <c r="E63" s="73">
        <f t="shared" si="2"/>
        <v>1</v>
      </c>
      <c r="F63" s="73">
        <f t="shared" si="3"/>
        <v>1</v>
      </c>
      <c r="G63" s="73">
        <f t="shared" si="4"/>
        <v>0</v>
      </c>
      <c r="H63" s="73">
        <v>22</v>
      </c>
      <c r="I63" s="73">
        <f t="shared" si="5"/>
        <v>1</v>
      </c>
      <c r="J63" s="73">
        <f t="shared" si="6"/>
        <v>0</v>
      </c>
      <c r="K63" s="73">
        <f t="shared" si="7"/>
        <v>0</v>
      </c>
      <c r="L63" s="73">
        <v>11</v>
      </c>
      <c r="M63" s="73">
        <f t="shared" si="8"/>
        <v>1</v>
      </c>
      <c r="N63" s="73">
        <f t="shared" si="0"/>
        <v>1</v>
      </c>
      <c r="O63" s="73">
        <f t="shared" si="9"/>
        <v>0</v>
      </c>
      <c r="P63" s="73"/>
      <c r="Q63" s="73"/>
      <c r="R63" s="73">
        <f t="shared" si="1"/>
        <v>57</v>
      </c>
      <c r="S63" s="2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</row>
    <row r="64" spans="1:38" ht="19.5" customHeight="1" x14ac:dyDescent="0.3">
      <c r="A64" s="69">
        <v>58</v>
      </c>
      <c r="B64" s="70" t="s">
        <v>213</v>
      </c>
      <c r="C64" s="70" t="s">
        <v>214</v>
      </c>
      <c r="D64" s="73">
        <v>24</v>
      </c>
      <c r="E64" s="73">
        <f t="shared" si="2"/>
        <v>1</v>
      </c>
      <c r="F64" s="73">
        <f t="shared" si="3"/>
        <v>1</v>
      </c>
      <c r="G64" s="73">
        <f t="shared" si="4"/>
        <v>0</v>
      </c>
      <c r="H64" s="73">
        <v>22</v>
      </c>
      <c r="I64" s="73">
        <f t="shared" si="5"/>
        <v>1</v>
      </c>
      <c r="J64" s="73">
        <f t="shared" si="6"/>
        <v>0</v>
      </c>
      <c r="K64" s="73">
        <f t="shared" si="7"/>
        <v>0</v>
      </c>
      <c r="L64" s="73">
        <v>11</v>
      </c>
      <c r="M64" s="73">
        <f t="shared" si="8"/>
        <v>1</v>
      </c>
      <c r="N64" s="73">
        <f t="shared" si="0"/>
        <v>1</v>
      </c>
      <c r="O64" s="73">
        <f t="shared" si="9"/>
        <v>0</v>
      </c>
      <c r="P64" s="73"/>
      <c r="Q64" s="73"/>
      <c r="R64" s="73">
        <f t="shared" si="1"/>
        <v>57</v>
      </c>
      <c r="S64" s="2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</row>
    <row r="65" spans="1:38" ht="19.5" customHeight="1" x14ac:dyDescent="0.3">
      <c r="A65" s="69">
        <v>59</v>
      </c>
      <c r="B65" s="70" t="s">
        <v>215</v>
      </c>
      <c r="C65" s="70" t="s">
        <v>216</v>
      </c>
      <c r="D65" s="73">
        <v>25</v>
      </c>
      <c r="E65" s="73">
        <f t="shared" si="2"/>
        <v>1</v>
      </c>
      <c r="F65" s="73">
        <f t="shared" si="3"/>
        <v>1</v>
      </c>
      <c r="G65" s="73">
        <f t="shared" si="4"/>
        <v>0</v>
      </c>
      <c r="H65" s="73">
        <v>23</v>
      </c>
      <c r="I65" s="73">
        <f t="shared" si="5"/>
        <v>1</v>
      </c>
      <c r="J65" s="73">
        <f t="shared" si="6"/>
        <v>1</v>
      </c>
      <c r="K65" s="73">
        <f t="shared" si="7"/>
        <v>0</v>
      </c>
      <c r="L65" s="73">
        <v>12</v>
      </c>
      <c r="M65" s="73">
        <f t="shared" si="8"/>
        <v>1</v>
      </c>
      <c r="N65" s="73">
        <f t="shared" si="0"/>
        <v>1</v>
      </c>
      <c r="O65" s="73">
        <f t="shared" si="9"/>
        <v>0</v>
      </c>
      <c r="P65" s="73"/>
      <c r="Q65" s="73"/>
      <c r="R65" s="73">
        <f t="shared" si="1"/>
        <v>60</v>
      </c>
      <c r="S65" s="2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</row>
    <row r="66" spans="1:38" ht="19.5" customHeight="1" x14ac:dyDescent="0.3">
      <c r="A66" s="69">
        <v>60</v>
      </c>
      <c r="B66" s="70" t="s">
        <v>217</v>
      </c>
      <c r="C66" s="70" t="s">
        <v>218</v>
      </c>
      <c r="D66" s="73">
        <v>23</v>
      </c>
      <c r="E66" s="73">
        <f t="shared" si="2"/>
        <v>1</v>
      </c>
      <c r="F66" s="73">
        <f t="shared" si="3"/>
        <v>1</v>
      </c>
      <c r="G66" s="73">
        <f t="shared" si="4"/>
        <v>0</v>
      </c>
      <c r="H66" s="73">
        <v>21</v>
      </c>
      <c r="I66" s="73">
        <f t="shared" si="5"/>
        <v>1</v>
      </c>
      <c r="J66" s="73">
        <f t="shared" si="6"/>
        <v>0</v>
      </c>
      <c r="K66" s="73">
        <f t="shared" si="7"/>
        <v>0</v>
      </c>
      <c r="L66" s="73">
        <v>11</v>
      </c>
      <c r="M66" s="73">
        <f t="shared" si="8"/>
        <v>1</v>
      </c>
      <c r="N66" s="73">
        <f t="shared" si="0"/>
        <v>1</v>
      </c>
      <c r="O66" s="73">
        <f t="shared" si="9"/>
        <v>0</v>
      </c>
      <c r="P66" s="73"/>
      <c r="Q66" s="73"/>
      <c r="R66" s="73">
        <f t="shared" si="1"/>
        <v>55</v>
      </c>
      <c r="S66" s="2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</row>
    <row r="67" spans="1:38" ht="19.5" customHeight="1" x14ac:dyDescent="0.3">
      <c r="A67" s="69">
        <v>61</v>
      </c>
      <c r="B67" s="70" t="s">
        <v>219</v>
      </c>
      <c r="C67" s="70" t="s">
        <v>220</v>
      </c>
      <c r="D67" s="73">
        <v>28</v>
      </c>
      <c r="E67" s="73">
        <f t="shared" si="2"/>
        <v>1</v>
      </c>
      <c r="F67" s="73">
        <f t="shared" si="3"/>
        <v>1</v>
      </c>
      <c r="G67" s="73">
        <f t="shared" si="4"/>
        <v>1</v>
      </c>
      <c r="H67" s="73">
        <v>21</v>
      </c>
      <c r="I67" s="73">
        <f t="shared" si="5"/>
        <v>1</v>
      </c>
      <c r="J67" s="73">
        <f t="shared" si="6"/>
        <v>0</v>
      </c>
      <c r="K67" s="73">
        <f t="shared" si="7"/>
        <v>0</v>
      </c>
      <c r="L67" s="73">
        <v>11</v>
      </c>
      <c r="M67" s="73">
        <f t="shared" si="8"/>
        <v>1</v>
      </c>
      <c r="N67" s="73">
        <f t="shared" si="0"/>
        <v>1</v>
      </c>
      <c r="O67" s="73">
        <f t="shared" si="9"/>
        <v>0</v>
      </c>
      <c r="P67" s="73"/>
      <c r="Q67" s="73"/>
      <c r="R67" s="73">
        <f t="shared" si="1"/>
        <v>60</v>
      </c>
      <c r="S67" s="2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</row>
    <row r="68" spans="1:38" ht="19.5" customHeight="1" x14ac:dyDescent="0.3">
      <c r="A68" s="69">
        <v>62</v>
      </c>
      <c r="B68" s="70" t="s">
        <v>221</v>
      </c>
      <c r="C68" s="70" t="s">
        <v>222</v>
      </c>
      <c r="D68" s="73">
        <v>28</v>
      </c>
      <c r="E68" s="73">
        <f t="shared" si="2"/>
        <v>1</v>
      </c>
      <c r="F68" s="73">
        <f t="shared" si="3"/>
        <v>1</v>
      </c>
      <c r="G68" s="73">
        <f t="shared" si="4"/>
        <v>1</v>
      </c>
      <c r="H68" s="73">
        <v>24</v>
      </c>
      <c r="I68" s="73">
        <f t="shared" si="5"/>
        <v>1</v>
      </c>
      <c r="J68" s="73">
        <f t="shared" si="6"/>
        <v>1</v>
      </c>
      <c r="K68" s="73">
        <f t="shared" si="7"/>
        <v>0</v>
      </c>
      <c r="L68" s="73">
        <v>13</v>
      </c>
      <c r="M68" s="73">
        <f t="shared" si="8"/>
        <v>1</v>
      </c>
      <c r="N68" s="73">
        <f t="shared" si="0"/>
        <v>1</v>
      </c>
      <c r="O68" s="73">
        <f t="shared" si="9"/>
        <v>1</v>
      </c>
      <c r="P68" s="73"/>
      <c r="Q68" s="73"/>
      <c r="R68" s="73">
        <f t="shared" si="1"/>
        <v>65</v>
      </c>
      <c r="S68" s="2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</row>
    <row r="69" spans="1:38" ht="19.5" customHeight="1" x14ac:dyDescent="0.3">
      <c r="A69" s="69">
        <v>63</v>
      </c>
      <c r="B69" s="70" t="s">
        <v>223</v>
      </c>
      <c r="C69" s="70" t="s">
        <v>224</v>
      </c>
      <c r="D69" s="73">
        <v>28</v>
      </c>
      <c r="E69" s="73">
        <f t="shared" si="2"/>
        <v>1</v>
      </c>
      <c r="F69" s="73">
        <f t="shared" si="3"/>
        <v>1</v>
      </c>
      <c r="G69" s="73">
        <f t="shared" si="4"/>
        <v>1</v>
      </c>
      <c r="H69" s="73">
        <v>22</v>
      </c>
      <c r="I69" s="73">
        <f t="shared" si="5"/>
        <v>1</v>
      </c>
      <c r="J69" s="73">
        <f t="shared" si="6"/>
        <v>0</v>
      </c>
      <c r="K69" s="73">
        <f t="shared" si="7"/>
        <v>0</v>
      </c>
      <c r="L69" s="73">
        <v>11</v>
      </c>
      <c r="M69" s="73">
        <f t="shared" si="8"/>
        <v>1</v>
      </c>
      <c r="N69" s="73">
        <f t="shared" si="0"/>
        <v>1</v>
      </c>
      <c r="O69" s="73">
        <f t="shared" si="9"/>
        <v>0</v>
      </c>
      <c r="P69" s="73"/>
      <c r="Q69" s="73"/>
      <c r="R69" s="73">
        <f t="shared" si="1"/>
        <v>61</v>
      </c>
      <c r="S69" s="2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</row>
    <row r="70" spans="1:38" ht="19.5" customHeight="1" x14ac:dyDescent="0.3">
      <c r="A70" s="69">
        <v>64</v>
      </c>
      <c r="B70" s="70" t="s">
        <v>225</v>
      </c>
      <c r="C70" s="70" t="s">
        <v>226</v>
      </c>
      <c r="D70" s="73">
        <v>24</v>
      </c>
      <c r="E70" s="73">
        <f t="shared" si="2"/>
        <v>1</v>
      </c>
      <c r="F70" s="73">
        <f t="shared" si="3"/>
        <v>1</v>
      </c>
      <c r="G70" s="73">
        <f t="shared" si="4"/>
        <v>0</v>
      </c>
      <c r="H70" s="73">
        <v>22</v>
      </c>
      <c r="I70" s="73">
        <f t="shared" si="5"/>
        <v>1</v>
      </c>
      <c r="J70" s="73">
        <f t="shared" si="6"/>
        <v>0</v>
      </c>
      <c r="K70" s="73">
        <f t="shared" si="7"/>
        <v>0</v>
      </c>
      <c r="L70" s="73">
        <v>11</v>
      </c>
      <c r="M70" s="73">
        <f t="shared" si="8"/>
        <v>1</v>
      </c>
      <c r="N70" s="73">
        <f t="shared" si="0"/>
        <v>1</v>
      </c>
      <c r="O70" s="73">
        <f t="shared" si="9"/>
        <v>0</v>
      </c>
      <c r="P70" s="73"/>
      <c r="Q70" s="73"/>
      <c r="R70" s="73">
        <f t="shared" si="1"/>
        <v>57</v>
      </c>
      <c r="S70" s="2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</row>
    <row r="71" spans="1:38" ht="19.5" customHeight="1" x14ac:dyDescent="0.3">
      <c r="A71" s="69">
        <v>65</v>
      </c>
      <c r="B71" s="70" t="s">
        <v>227</v>
      </c>
      <c r="C71" s="70" t="s">
        <v>228</v>
      </c>
      <c r="D71" s="73">
        <v>28</v>
      </c>
      <c r="E71" s="73">
        <f t="shared" si="2"/>
        <v>1</v>
      </c>
      <c r="F71" s="73">
        <f t="shared" si="3"/>
        <v>1</v>
      </c>
      <c r="G71" s="73">
        <f t="shared" si="4"/>
        <v>1</v>
      </c>
      <c r="H71" s="73">
        <v>21</v>
      </c>
      <c r="I71" s="73">
        <f t="shared" si="5"/>
        <v>1</v>
      </c>
      <c r="J71" s="73">
        <f t="shared" si="6"/>
        <v>0</v>
      </c>
      <c r="K71" s="73">
        <f t="shared" si="7"/>
        <v>0</v>
      </c>
      <c r="L71" s="73">
        <v>11</v>
      </c>
      <c r="M71" s="73">
        <f t="shared" si="8"/>
        <v>1</v>
      </c>
      <c r="N71" s="73">
        <f t="shared" si="0"/>
        <v>1</v>
      </c>
      <c r="O71" s="73">
        <f t="shared" si="9"/>
        <v>0</v>
      </c>
      <c r="P71" s="73"/>
      <c r="Q71" s="73"/>
      <c r="R71" s="73">
        <f t="shared" si="1"/>
        <v>60</v>
      </c>
      <c r="S71" s="2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</row>
    <row r="72" spans="1:38" ht="19.5" customHeight="1" x14ac:dyDescent="0.3">
      <c r="A72" s="69">
        <v>66</v>
      </c>
      <c r="B72" s="70" t="s">
        <v>229</v>
      </c>
      <c r="C72" s="70" t="s">
        <v>230</v>
      </c>
      <c r="D72" s="73">
        <v>24</v>
      </c>
      <c r="E72" s="73">
        <f t="shared" ref="E72:E90" si="10">IF(D72&gt;=($D$6*0.7),1,0)</f>
        <v>1</v>
      </c>
      <c r="F72" s="73">
        <f t="shared" ref="F72:F90" si="11">IF(D72&gt;=($D$6*0.8),1,0)</f>
        <v>1</v>
      </c>
      <c r="G72" s="73">
        <f t="shared" ref="G72:G90" si="12">IF(D72&gt;=($D$6*0.9),1,0)</f>
        <v>0</v>
      </c>
      <c r="H72" s="73">
        <v>22</v>
      </c>
      <c r="I72" s="73">
        <f t="shared" ref="I72:I90" si="13">IF(H72&gt;=($H$6*0.7),1,0)</f>
        <v>1</v>
      </c>
      <c r="J72" s="73">
        <f t="shared" ref="J72:J90" si="14">IF(H72&gt;=($H$6*0.8),1,0)</f>
        <v>0</v>
      </c>
      <c r="K72" s="73">
        <f t="shared" ref="K72:K90" si="15">IF(H72&gt;=($H$6*0.9),1,0)</f>
        <v>0</v>
      </c>
      <c r="L72" s="73">
        <v>11</v>
      </c>
      <c r="M72" s="73">
        <f t="shared" ref="M72:M90" si="16">IF(L72&gt;=($L$6*0.7),1,0)</f>
        <v>1</v>
      </c>
      <c r="N72" s="73">
        <f t="shared" si="0"/>
        <v>1</v>
      </c>
      <c r="O72" s="73">
        <f t="shared" ref="O72:O90" si="17">IF(L72&gt;=($L$6*0.9),1,0)</f>
        <v>0</v>
      </c>
      <c r="P72" s="73"/>
      <c r="Q72" s="73"/>
      <c r="R72" s="73">
        <f t="shared" si="1"/>
        <v>57</v>
      </c>
      <c r="S72" s="2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3" spans="1:38" ht="19.5" customHeight="1" x14ac:dyDescent="0.3">
      <c r="A73" s="69">
        <v>67</v>
      </c>
      <c r="B73" s="70" t="s">
        <v>231</v>
      </c>
      <c r="C73" s="70" t="s">
        <v>232</v>
      </c>
      <c r="D73" s="73">
        <v>23</v>
      </c>
      <c r="E73" s="73">
        <f t="shared" si="10"/>
        <v>1</v>
      </c>
      <c r="F73" s="73">
        <f t="shared" si="11"/>
        <v>1</v>
      </c>
      <c r="G73" s="73">
        <f t="shared" si="12"/>
        <v>0</v>
      </c>
      <c r="H73" s="73">
        <v>21</v>
      </c>
      <c r="I73" s="73">
        <f t="shared" si="13"/>
        <v>1</v>
      </c>
      <c r="J73" s="73">
        <f t="shared" si="14"/>
        <v>0</v>
      </c>
      <c r="K73" s="73">
        <f t="shared" si="15"/>
        <v>0</v>
      </c>
      <c r="L73" s="73">
        <v>11</v>
      </c>
      <c r="M73" s="73">
        <f t="shared" si="16"/>
        <v>1</v>
      </c>
      <c r="N73" s="73">
        <f t="shared" si="0"/>
        <v>1</v>
      </c>
      <c r="O73" s="73">
        <f t="shared" si="17"/>
        <v>0</v>
      </c>
      <c r="P73" s="73"/>
      <c r="Q73" s="73"/>
      <c r="R73" s="73">
        <f t="shared" si="1"/>
        <v>55</v>
      </c>
      <c r="S73" s="2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</row>
    <row r="74" spans="1:38" ht="19.5" customHeight="1" x14ac:dyDescent="0.3">
      <c r="A74" s="69">
        <v>68</v>
      </c>
      <c r="B74" s="70" t="s">
        <v>233</v>
      </c>
      <c r="C74" s="70" t="s">
        <v>234</v>
      </c>
      <c r="D74" s="73">
        <v>24</v>
      </c>
      <c r="E74" s="73">
        <f t="shared" si="10"/>
        <v>1</v>
      </c>
      <c r="F74" s="73">
        <f t="shared" si="11"/>
        <v>1</v>
      </c>
      <c r="G74" s="73">
        <f t="shared" si="12"/>
        <v>0</v>
      </c>
      <c r="H74" s="73">
        <v>22</v>
      </c>
      <c r="I74" s="73">
        <f t="shared" si="13"/>
        <v>1</v>
      </c>
      <c r="J74" s="73">
        <f t="shared" si="14"/>
        <v>0</v>
      </c>
      <c r="K74" s="73">
        <f t="shared" si="15"/>
        <v>0</v>
      </c>
      <c r="L74" s="73">
        <v>11</v>
      </c>
      <c r="M74" s="73">
        <f t="shared" si="16"/>
        <v>1</v>
      </c>
      <c r="N74" s="73">
        <f t="shared" si="0"/>
        <v>1</v>
      </c>
      <c r="O74" s="73">
        <f t="shared" si="17"/>
        <v>0</v>
      </c>
      <c r="P74" s="73"/>
      <c r="Q74" s="73"/>
      <c r="R74" s="73">
        <f t="shared" si="1"/>
        <v>57</v>
      </c>
      <c r="S74" s="2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</row>
    <row r="75" spans="1:38" ht="19.5" customHeight="1" x14ac:dyDescent="0.3">
      <c r="A75" s="69">
        <v>69</v>
      </c>
      <c r="B75" s="70" t="s">
        <v>235</v>
      </c>
      <c r="C75" s="70" t="s">
        <v>236</v>
      </c>
      <c r="D75" s="73">
        <v>25</v>
      </c>
      <c r="E75" s="73">
        <f t="shared" si="10"/>
        <v>1</v>
      </c>
      <c r="F75" s="73">
        <f t="shared" si="11"/>
        <v>1</v>
      </c>
      <c r="G75" s="73">
        <f t="shared" si="12"/>
        <v>0</v>
      </c>
      <c r="H75" s="73">
        <v>23</v>
      </c>
      <c r="I75" s="73">
        <f t="shared" si="13"/>
        <v>1</v>
      </c>
      <c r="J75" s="73">
        <f t="shared" si="14"/>
        <v>1</v>
      </c>
      <c r="K75" s="73">
        <f t="shared" si="15"/>
        <v>0</v>
      </c>
      <c r="L75" s="73">
        <v>12</v>
      </c>
      <c r="M75" s="73">
        <f t="shared" si="16"/>
        <v>1</v>
      </c>
      <c r="N75" s="73">
        <f t="shared" si="0"/>
        <v>1</v>
      </c>
      <c r="O75" s="73">
        <f t="shared" si="17"/>
        <v>0</v>
      </c>
      <c r="P75" s="73"/>
      <c r="Q75" s="73"/>
      <c r="R75" s="73">
        <f t="shared" si="1"/>
        <v>60</v>
      </c>
      <c r="S75" s="2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</row>
    <row r="76" spans="1:38" ht="19.5" customHeight="1" x14ac:dyDescent="0.3">
      <c r="A76" s="69">
        <v>70</v>
      </c>
      <c r="B76" s="70" t="s">
        <v>237</v>
      </c>
      <c r="C76" s="70" t="s">
        <v>238</v>
      </c>
      <c r="D76" s="73">
        <v>28</v>
      </c>
      <c r="E76" s="73">
        <f t="shared" si="10"/>
        <v>1</v>
      </c>
      <c r="F76" s="73">
        <f t="shared" si="11"/>
        <v>1</v>
      </c>
      <c r="G76" s="73">
        <f t="shared" si="12"/>
        <v>1</v>
      </c>
      <c r="H76" s="73">
        <v>23</v>
      </c>
      <c r="I76" s="73">
        <f t="shared" si="13"/>
        <v>1</v>
      </c>
      <c r="J76" s="73">
        <f t="shared" si="14"/>
        <v>1</v>
      </c>
      <c r="K76" s="73">
        <f t="shared" si="15"/>
        <v>0</v>
      </c>
      <c r="L76" s="73">
        <v>12</v>
      </c>
      <c r="M76" s="73">
        <f t="shared" si="16"/>
        <v>1</v>
      </c>
      <c r="N76" s="73">
        <f t="shared" si="0"/>
        <v>1</v>
      </c>
      <c r="O76" s="73">
        <f t="shared" si="17"/>
        <v>0</v>
      </c>
      <c r="P76" s="73"/>
      <c r="Q76" s="73"/>
      <c r="R76" s="73">
        <f t="shared" si="1"/>
        <v>63</v>
      </c>
      <c r="S76" s="2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</row>
    <row r="77" spans="1:38" ht="19.5" customHeight="1" x14ac:dyDescent="0.3">
      <c r="A77" s="69">
        <v>71</v>
      </c>
      <c r="B77" s="70" t="s">
        <v>239</v>
      </c>
      <c r="C77" s="70" t="s">
        <v>240</v>
      </c>
      <c r="D77" s="73">
        <v>28</v>
      </c>
      <c r="E77" s="73">
        <f t="shared" si="10"/>
        <v>1</v>
      </c>
      <c r="F77" s="73">
        <f t="shared" si="11"/>
        <v>1</v>
      </c>
      <c r="G77" s="73">
        <f t="shared" si="12"/>
        <v>1</v>
      </c>
      <c r="H77" s="73">
        <v>23</v>
      </c>
      <c r="I77" s="73">
        <f t="shared" si="13"/>
        <v>1</v>
      </c>
      <c r="J77" s="73">
        <f t="shared" si="14"/>
        <v>1</v>
      </c>
      <c r="K77" s="73">
        <f t="shared" si="15"/>
        <v>0</v>
      </c>
      <c r="L77" s="73">
        <v>12</v>
      </c>
      <c r="M77" s="73">
        <f t="shared" si="16"/>
        <v>1</v>
      </c>
      <c r="N77" s="73">
        <f t="shared" si="0"/>
        <v>1</v>
      </c>
      <c r="O77" s="73">
        <f t="shared" si="17"/>
        <v>0</v>
      </c>
      <c r="P77" s="73"/>
      <c r="Q77" s="73"/>
      <c r="R77" s="73">
        <f t="shared" si="1"/>
        <v>63</v>
      </c>
      <c r="S77" s="2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</row>
    <row r="78" spans="1:38" ht="19.5" customHeight="1" x14ac:dyDescent="0.3">
      <c r="A78" s="69">
        <v>72</v>
      </c>
      <c r="B78" s="70" t="s">
        <v>241</v>
      </c>
      <c r="C78" s="70" t="s">
        <v>242</v>
      </c>
      <c r="D78" s="73">
        <v>28</v>
      </c>
      <c r="E78" s="73">
        <f t="shared" si="10"/>
        <v>1</v>
      </c>
      <c r="F78" s="73">
        <f t="shared" si="11"/>
        <v>1</v>
      </c>
      <c r="G78" s="73">
        <f t="shared" si="12"/>
        <v>1</v>
      </c>
      <c r="H78" s="73">
        <v>22</v>
      </c>
      <c r="I78" s="73">
        <f t="shared" si="13"/>
        <v>1</v>
      </c>
      <c r="J78" s="73">
        <f t="shared" si="14"/>
        <v>0</v>
      </c>
      <c r="K78" s="73">
        <f t="shared" si="15"/>
        <v>0</v>
      </c>
      <c r="L78" s="73">
        <v>11</v>
      </c>
      <c r="M78" s="73">
        <f t="shared" si="16"/>
        <v>1</v>
      </c>
      <c r="N78" s="73">
        <f t="shared" si="0"/>
        <v>1</v>
      </c>
      <c r="O78" s="73">
        <f t="shared" si="17"/>
        <v>0</v>
      </c>
      <c r="P78" s="73"/>
      <c r="Q78" s="73"/>
      <c r="R78" s="73">
        <f t="shared" si="1"/>
        <v>61</v>
      </c>
      <c r="S78" s="2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</row>
    <row r="79" spans="1:38" ht="19.5" customHeight="1" x14ac:dyDescent="0.3">
      <c r="A79" s="69">
        <v>73</v>
      </c>
      <c r="B79" s="70" t="s">
        <v>243</v>
      </c>
      <c r="C79" s="70" t="s">
        <v>244</v>
      </c>
      <c r="D79" s="73">
        <v>24</v>
      </c>
      <c r="E79" s="73">
        <f t="shared" si="10"/>
        <v>1</v>
      </c>
      <c r="F79" s="73">
        <f t="shared" si="11"/>
        <v>1</v>
      </c>
      <c r="G79" s="73">
        <f t="shared" si="12"/>
        <v>0</v>
      </c>
      <c r="H79" s="73">
        <v>22</v>
      </c>
      <c r="I79" s="73">
        <f t="shared" si="13"/>
        <v>1</v>
      </c>
      <c r="J79" s="73">
        <f t="shared" si="14"/>
        <v>0</v>
      </c>
      <c r="K79" s="73">
        <f t="shared" si="15"/>
        <v>0</v>
      </c>
      <c r="L79" s="73">
        <v>11</v>
      </c>
      <c r="M79" s="73">
        <f t="shared" si="16"/>
        <v>1</v>
      </c>
      <c r="N79" s="73">
        <f t="shared" si="0"/>
        <v>1</v>
      </c>
      <c r="O79" s="73">
        <f t="shared" si="17"/>
        <v>0</v>
      </c>
      <c r="P79" s="73"/>
      <c r="Q79" s="73"/>
      <c r="R79" s="73">
        <f t="shared" si="1"/>
        <v>57</v>
      </c>
      <c r="S79" s="2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</row>
    <row r="80" spans="1:38" ht="19.5" customHeight="1" x14ac:dyDescent="0.3">
      <c r="A80" s="69">
        <v>74</v>
      </c>
      <c r="B80" s="70" t="s">
        <v>245</v>
      </c>
      <c r="C80" s="70" t="s">
        <v>246</v>
      </c>
      <c r="D80" s="73">
        <v>28</v>
      </c>
      <c r="E80" s="73">
        <f t="shared" si="10"/>
        <v>1</v>
      </c>
      <c r="F80" s="73">
        <f t="shared" si="11"/>
        <v>1</v>
      </c>
      <c r="G80" s="73">
        <f t="shared" si="12"/>
        <v>1</v>
      </c>
      <c r="H80" s="73">
        <v>22</v>
      </c>
      <c r="I80" s="73">
        <f t="shared" si="13"/>
        <v>1</v>
      </c>
      <c r="J80" s="73">
        <f t="shared" si="14"/>
        <v>0</v>
      </c>
      <c r="K80" s="73">
        <f t="shared" si="15"/>
        <v>0</v>
      </c>
      <c r="L80" s="73">
        <v>11</v>
      </c>
      <c r="M80" s="73">
        <f t="shared" si="16"/>
        <v>1</v>
      </c>
      <c r="N80" s="73">
        <f t="shared" si="0"/>
        <v>1</v>
      </c>
      <c r="O80" s="73">
        <f t="shared" si="17"/>
        <v>0</v>
      </c>
      <c r="P80" s="73"/>
      <c r="Q80" s="73"/>
      <c r="R80" s="73">
        <f t="shared" si="1"/>
        <v>61</v>
      </c>
      <c r="S80" s="2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</row>
    <row r="81" spans="1:38" ht="19.5" customHeight="1" x14ac:dyDescent="0.3">
      <c r="A81" s="69">
        <v>75</v>
      </c>
      <c r="B81" s="70" t="s">
        <v>247</v>
      </c>
      <c r="C81" s="70" t="s">
        <v>248</v>
      </c>
      <c r="D81" s="73">
        <v>25</v>
      </c>
      <c r="E81" s="73">
        <f t="shared" si="10"/>
        <v>1</v>
      </c>
      <c r="F81" s="73">
        <f t="shared" si="11"/>
        <v>1</v>
      </c>
      <c r="G81" s="73">
        <f t="shared" si="12"/>
        <v>0</v>
      </c>
      <c r="H81" s="73">
        <v>23</v>
      </c>
      <c r="I81" s="73">
        <f t="shared" si="13"/>
        <v>1</v>
      </c>
      <c r="J81" s="73">
        <f t="shared" si="14"/>
        <v>1</v>
      </c>
      <c r="K81" s="73">
        <f t="shared" si="15"/>
        <v>0</v>
      </c>
      <c r="L81" s="73">
        <v>12</v>
      </c>
      <c r="M81" s="73">
        <f t="shared" si="16"/>
        <v>1</v>
      </c>
      <c r="N81" s="73">
        <f t="shared" si="0"/>
        <v>1</v>
      </c>
      <c r="O81" s="73">
        <f t="shared" si="17"/>
        <v>0</v>
      </c>
      <c r="P81" s="73"/>
      <c r="Q81" s="73"/>
      <c r="R81" s="73">
        <f t="shared" si="1"/>
        <v>60</v>
      </c>
      <c r="S81" s="2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</row>
    <row r="82" spans="1:38" ht="19.5" customHeight="1" x14ac:dyDescent="0.3">
      <c r="A82" s="69">
        <v>76</v>
      </c>
      <c r="B82" s="70" t="s">
        <v>249</v>
      </c>
      <c r="C82" s="70" t="s">
        <v>250</v>
      </c>
      <c r="D82" s="73">
        <v>28</v>
      </c>
      <c r="E82" s="73">
        <f t="shared" si="10"/>
        <v>1</v>
      </c>
      <c r="F82" s="73">
        <f t="shared" si="11"/>
        <v>1</v>
      </c>
      <c r="G82" s="73">
        <f t="shared" si="12"/>
        <v>1</v>
      </c>
      <c r="H82" s="73">
        <v>22</v>
      </c>
      <c r="I82" s="73">
        <f t="shared" si="13"/>
        <v>1</v>
      </c>
      <c r="J82" s="73">
        <f t="shared" si="14"/>
        <v>0</v>
      </c>
      <c r="K82" s="73">
        <f t="shared" si="15"/>
        <v>0</v>
      </c>
      <c r="L82" s="73">
        <v>11</v>
      </c>
      <c r="M82" s="73">
        <f t="shared" si="16"/>
        <v>1</v>
      </c>
      <c r="N82" s="73">
        <f t="shared" si="0"/>
        <v>1</v>
      </c>
      <c r="O82" s="73">
        <f t="shared" si="17"/>
        <v>0</v>
      </c>
      <c r="P82" s="73"/>
      <c r="Q82" s="73"/>
      <c r="R82" s="73">
        <f t="shared" si="1"/>
        <v>61</v>
      </c>
      <c r="S82" s="2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</row>
    <row r="83" spans="1:38" ht="19.5" customHeight="1" x14ac:dyDescent="0.3">
      <c r="A83" s="69">
        <v>77</v>
      </c>
      <c r="B83" s="70" t="s">
        <v>251</v>
      </c>
      <c r="C83" s="70" t="s">
        <v>252</v>
      </c>
      <c r="D83" s="73">
        <v>24</v>
      </c>
      <c r="E83" s="73">
        <f t="shared" si="10"/>
        <v>1</v>
      </c>
      <c r="F83" s="73">
        <f t="shared" si="11"/>
        <v>1</v>
      </c>
      <c r="G83" s="73">
        <f t="shared" si="12"/>
        <v>0</v>
      </c>
      <c r="H83" s="73">
        <v>22</v>
      </c>
      <c r="I83" s="73">
        <f t="shared" si="13"/>
        <v>1</v>
      </c>
      <c r="J83" s="73">
        <f t="shared" si="14"/>
        <v>0</v>
      </c>
      <c r="K83" s="73">
        <f t="shared" si="15"/>
        <v>0</v>
      </c>
      <c r="L83" s="73">
        <v>11</v>
      </c>
      <c r="M83" s="73">
        <f t="shared" si="16"/>
        <v>1</v>
      </c>
      <c r="N83" s="73">
        <f t="shared" si="0"/>
        <v>1</v>
      </c>
      <c r="O83" s="73">
        <f t="shared" si="17"/>
        <v>0</v>
      </c>
      <c r="P83" s="73"/>
      <c r="Q83" s="73"/>
      <c r="R83" s="73">
        <f t="shared" si="1"/>
        <v>57</v>
      </c>
      <c r="S83" s="2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</row>
    <row r="84" spans="1:38" ht="19.5" customHeight="1" x14ac:dyDescent="0.3">
      <c r="A84" s="69">
        <v>78</v>
      </c>
      <c r="B84" s="70" t="s">
        <v>253</v>
      </c>
      <c r="C84" s="70" t="s">
        <v>254</v>
      </c>
      <c r="D84" s="73">
        <v>24</v>
      </c>
      <c r="E84" s="73">
        <f t="shared" si="10"/>
        <v>1</v>
      </c>
      <c r="F84" s="73">
        <f t="shared" si="11"/>
        <v>1</v>
      </c>
      <c r="G84" s="73">
        <f t="shared" si="12"/>
        <v>0</v>
      </c>
      <c r="H84" s="73">
        <v>22</v>
      </c>
      <c r="I84" s="73">
        <f t="shared" si="13"/>
        <v>1</v>
      </c>
      <c r="J84" s="73">
        <f t="shared" si="14"/>
        <v>0</v>
      </c>
      <c r="K84" s="73">
        <f t="shared" si="15"/>
        <v>0</v>
      </c>
      <c r="L84" s="73">
        <v>11</v>
      </c>
      <c r="M84" s="73">
        <f t="shared" si="16"/>
        <v>1</v>
      </c>
      <c r="N84" s="73">
        <f t="shared" si="0"/>
        <v>1</v>
      </c>
      <c r="O84" s="73">
        <f t="shared" si="17"/>
        <v>0</v>
      </c>
      <c r="P84" s="73"/>
      <c r="Q84" s="73"/>
      <c r="R84" s="73">
        <f t="shared" si="1"/>
        <v>57</v>
      </c>
      <c r="S84" s="2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1:38" ht="19.5" customHeight="1" x14ac:dyDescent="0.3">
      <c r="A85" s="69">
        <v>79</v>
      </c>
      <c r="B85" s="70" t="s">
        <v>255</v>
      </c>
      <c r="C85" s="70" t="s">
        <v>256</v>
      </c>
      <c r="D85" s="73">
        <v>24</v>
      </c>
      <c r="E85" s="73">
        <f t="shared" si="10"/>
        <v>1</v>
      </c>
      <c r="F85" s="73">
        <f t="shared" si="11"/>
        <v>1</v>
      </c>
      <c r="G85" s="73">
        <f t="shared" si="12"/>
        <v>0</v>
      </c>
      <c r="H85" s="73">
        <v>22</v>
      </c>
      <c r="I85" s="73">
        <f t="shared" si="13"/>
        <v>1</v>
      </c>
      <c r="J85" s="73">
        <f t="shared" si="14"/>
        <v>0</v>
      </c>
      <c r="K85" s="73">
        <f t="shared" si="15"/>
        <v>0</v>
      </c>
      <c r="L85" s="73">
        <v>11</v>
      </c>
      <c r="M85" s="73">
        <f t="shared" si="16"/>
        <v>1</v>
      </c>
      <c r="N85" s="73">
        <f t="shared" si="0"/>
        <v>1</v>
      </c>
      <c r="O85" s="73">
        <f t="shared" si="17"/>
        <v>0</v>
      </c>
      <c r="P85" s="73"/>
      <c r="Q85" s="73"/>
      <c r="R85" s="73">
        <f t="shared" si="1"/>
        <v>57</v>
      </c>
      <c r="S85" s="2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</row>
    <row r="86" spans="1:38" ht="19.5" customHeight="1" x14ac:dyDescent="0.3">
      <c r="A86" s="69">
        <v>80</v>
      </c>
      <c r="B86" s="70" t="s">
        <v>257</v>
      </c>
      <c r="C86" s="70" t="s">
        <v>258</v>
      </c>
      <c r="D86" s="73">
        <v>28</v>
      </c>
      <c r="E86" s="73">
        <f t="shared" si="10"/>
        <v>1</v>
      </c>
      <c r="F86" s="73">
        <f t="shared" si="11"/>
        <v>1</v>
      </c>
      <c r="G86" s="73">
        <f t="shared" si="12"/>
        <v>1</v>
      </c>
      <c r="H86" s="73">
        <v>21</v>
      </c>
      <c r="I86" s="73">
        <f t="shared" si="13"/>
        <v>1</v>
      </c>
      <c r="J86" s="73">
        <f t="shared" si="14"/>
        <v>0</v>
      </c>
      <c r="K86" s="73">
        <f t="shared" si="15"/>
        <v>0</v>
      </c>
      <c r="L86" s="73">
        <v>11</v>
      </c>
      <c r="M86" s="73">
        <f t="shared" si="16"/>
        <v>1</v>
      </c>
      <c r="N86" s="73">
        <f t="shared" si="0"/>
        <v>1</v>
      </c>
      <c r="O86" s="73">
        <f t="shared" si="17"/>
        <v>0</v>
      </c>
      <c r="P86" s="73"/>
      <c r="Q86" s="73"/>
      <c r="R86" s="73">
        <f t="shared" si="1"/>
        <v>60</v>
      </c>
      <c r="S86" s="2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</row>
    <row r="87" spans="1:38" ht="19.5" customHeight="1" x14ac:dyDescent="0.3">
      <c r="A87" s="69">
        <v>81</v>
      </c>
      <c r="B87" s="70" t="s">
        <v>259</v>
      </c>
      <c r="C87" s="70" t="s">
        <v>260</v>
      </c>
      <c r="D87" s="73">
        <v>28</v>
      </c>
      <c r="E87" s="73">
        <f t="shared" si="10"/>
        <v>1</v>
      </c>
      <c r="F87" s="73">
        <f t="shared" si="11"/>
        <v>1</v>
      </c>
      <c r="G87" s="73">
        <f t="shared" si="12"/>
        <v>1</v>
      </c>
      <c r="H87" s="73">
        <v>22</v>
      </c>
      <c r="I87" s="73">
        <f t="shared" si="13"/>
        <v>1</v>
      </c>
      <c r="J87" s="73">
        <f t="shared" si="14"/>
        <v>0</v>
      </c>
      <c r="K87" s="73">
        <f t="shared" si="15"/>
        <v>0</v>
      </c>
      <c r="L87" s="73">
        <v>11</v>
      </c>
      <c r="M87" s="73">
        <f t="shared" si="16"/>
        <v>1</v>
      </c>
      <c r="N87" s="73">
        <f t="shared" si="0"/>
        <v>1</v>
      </c>
      <c r="O87" s="73">
        <f t="shared" si="17"/>
        <v>0</v>
      </c>
      <c r="P87" s="73"/>
      <c r="Q87" s="73"/>
      <c r="R87" s="73">
        <f t="shared" si="1"/>
        <v>61</v>
      </c>
      <c r="S87" s="2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</row>
    <row r="88" spans="1:38" ht="19.5" customHeight="1" x14ac:dyDescent="0.3">
      <c r="A88" s="69">
        <v>82</v>
      </c>
      <c r="B88" s="70" t="s">
        <v>261</v>
      </c>
      <c r="C88" s="70" t="s">
        <v>262</v>
      </c>
      <c r="D88" s="73">
        <v>28</v>
      </c>
      <c r="E88" s="73">
        <f t="shared" si="10"/>
        <v>1</v>
      </c>
      <c r="F88" s="73">
        <f t="shared" si="11"/>
        <v>1</v>
      </c>
      <c r="G88" s="73">
        <f t="shared" si="12"/>
        <v>1</v>
      </c>
      <c r="H88" s="73">
        <v>21</v>
      </c>
      <c r="I88" s="73">
        <f t="shared" si="13"/>
        <v>1</v>
      </c>
      <c r="J88" s="73">
        <f t="shared" si="14"/>
        <v>0</v>
      </c>
      <c r="K88" s="73">
        <f t="shared" si="15"/>
        <v>0</v>
      </c>
      <c r="L88" s="73">
        <v>11</v>
      </c>
      <c r="M88" s="73">
        <f t="shared" si="16"/>
        <v>1</v>
      </c>
      <c r="N88" s="73">
        <f t="shared" si="0"/>
        <v>1</v>
      </c>
      <c r="O88" s="73">
        <f t="shared" si="17"/>
        <v>0</v>
      </c>
      <c r="P88" s="73"/>
      <c r="Q88" s="73"/>
      <c r="R88" s="73">
        <f t="shared" si="1"/>
        <v>60</v>
      </c>
      <c r="S88" s="2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</row>
    <row r="89" spans="1:38" ht="19.5" customHeight="1" x14ac:dyDescent="0.3">
      <c r="A89" s="69">
        <v>83</v>
      </c>
      <c r="B89" s="70" t="s">
        <v>263</v>
      </c>
      <c r="C89" s="70" t="s">
        <v>264</v>
      </c>
      <c r="D89" s="73">
        <v>24</v>
      </c>
      <c r="E89" s="73">
        <f t="shared" si="10"/>
        <v>1</v>
      </c>
      <c r="F89" s="73">
        <f t="shared" si="11"/>
        <v>1</v>
      </c>
      <c r="G89" s="73">
        <f t="shared" si="12"/>
        <v>0</v>
      </c>
      <c r="H89" s="73">
        <v>22</v>
      </c>
      <c r="I89" s="73">
        <f t="shared" si="13"/>
        <v>1</v>
      </c>
      <c r="J89" s="73">
        <f t="shared" si="14"/>
        <v>0</v>
      </c>
      <c r="K89" s="73">
        <f t="shared" si="15"/>
        <v>0</v>
      </c>
      <c r="L89" s="73">
        <v>11</v>
      </c>
      <c r="M89" s="73">
        <f t="shared" si="16"/>
        <v>1</v>
      </c>
      <c r="N89" s="73">
        <f t="shared" si="0"/>
        <v>1</v>
      </c>
      <c r="O89" s="73">
        <f t="shared" si="17"/>
        <v>0</v>
      </c>
      <c r="P89" s="73"/>
      <c r="Q89" s="73"/>
      <c r="R89" s="73">
        <f t="shared" si="1"/>
        <v>57</v>
      </c>
      <c r="S89" s="2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</row>
    <row r="90" spans="1:38" ht="19.5" customHeight="1" x14ac:dyDescent="0.3">
      <c r="A90" s="69">
        <v>84</v>
      </c>
      <c r="B90" s="70" t="s">
        <v>265</v>
      </c>
      <c r="C90" s="70" t="s">
        <v>266</v>
      </c>
      <c r="D90" s="73">
        <v>23</v>
      </c>
      <c r="E90" s="73">
        <f t="shared" si="10"/>
        <v>1</v>
      </c>
      <c r="F90" s="73">
        <f t="shared" si="11"/>
        <v>1</v>
      </c>
      <c r="G90" s="73">
        <f t="shared" si="12"/>
        <v>0</v>
      </c>
      <c r="H90" s="73">
        <v>21</v>
      </c>
      <c r="I90" s="73">
        <f t="shared" si="13"/>
        <v>1</v>
      </c>
      <c r="J90" s="73">
        <f t="shared" si="14"/>
        <v>0</v>
      </c>
      <c r="K90" s="73">
        <f t="shared" si="15"/>
        <v>0</v>
      </c>
      <c r="L90" s="73">
        <v>11</v>
      </c>
      <c r="M90" s="73">
        <f t="shared" si="16"/>
        <v>1</v>
      </c>
      <c r="N90" s="73">
        <f t="shared" si="0"/>
        <v>1</v>
      </c>
      <c r="O90" s="73">
        <f t="shared" si="17"/>
        <v>0</v>
      </c>
      <c r="P90" s="73"/>
      <c r="Q90" s="73"/>
      <c r="R90" s="73">
        <f t="shared" si="1"/>
        <v>55</v>
      </c>
      <c r="S90" s="2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</row>
    <row r="91" spans="1:38" ht="19.5" customHeight="1" x14ac:dyDescent="0.3">
      <c r="A91" s="69">
        <v>85</v>
      </c>
      <c r="B91" s="70" t="s">
        <v>267</v>
      </c>
      <c r="C91" s="70" t="s">
        <v>268</v>
      </c>
      <c r="D91" s="73">
        <v>28</v>
      </c>
      <c r="E91" s="73">
        <f t="shared" ref="E91" si="18">IF(D91&gt;=($D$6*0.7),1,0)</f>
        <v>1</v>
      </c>
      <c r="F91" s="73">
        <f t="shared" ref="F91" si="19">IF(D91&gt;=($D$6*0.8),1,0)</f>
        <v>1</v>
      </c>
      <c r="G91" s="73">
        <f t="shared" ref="G91" si="20">IF(D91&gt;=($D$6*0.9),1,0)</f>
        <v>1</v>
      </c>
      <c r="H91" s="73">
        <v>22</v>
      </c>
      <c r="I91" s="73">
        <f t="shared" ref="I91" si="21">IF(H91&gt;=($H$6*0.7),1,0)</f>
        <v>1</v>
      </c>
      <c r="J91" s="73">
        <f t="shared" ref="J91" si="22">IF(H91&gt;=($H$6*0.8),1,0)</f>
        <v>0</v>
      </c>
      <c r="K91" s="73">
        <f t="shared" ref="K91" si="23">IF(H91&gt;=($H$6*0.9),1,0)</f>
        <v>0</v>
      </c>
      <c r="L91" s="73">
        <v>11</v>
      </c>
      <c r="M91" s="73">
        <f t="shared" ref="M91" si="24">IF(L91&gt;=($L$6*0.7),1,0)</f>
        <v>1</v>
      </c>
      <c r="N91" s="73">
        <f t="shared" ref="N91" si="25">IF(L91&gt;=($L$6*0.7),1,0)</f>
        <v>1</v>
      </c>
      <c r="O91" s="73">
        <f t="shared" ref="O91" si="26">IF(L91&gt;=($L$6*0.9),1,0)</f>
        <v>0</v>
      </c>
      <c r="P91" s="73"/>
      <c r="Q91" s="73"/>
      <c r="R91" s="73">
        <f t="shared" si="1"/>
        <v>61</v>
      </c>
      <c r="S91" s="2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</row>
    <row r="92" spans="1:38" ht="19.5" customHeight="1" x14ac:dyDescent="0.3">
      <c r="A92" s="69">
        <v>86</v>
      </c>
      <c r="B92" s="70" t="s">
        <v>269</v>
      </c>
      <c r="C92" s="70" t="s">
        <v>270</v>
      </c>
      <c r="D92" s="73">
        <v>28</v>
      </c>
      <c r="E92" s="73">
        <f t="shared" ref="E92:E124" si="27">IF(D92&gt;=($D$6*0.7),1,0)</f>
        <v>1</v>
      </c>
      <c r="F92" s="73">
        <f t="shared" ref="F92:F124" si="28">IF(D92&gt;=($D$6*0.8),1,0)</f>
        <v>1</v>
      </c>
      <c r="G92" s="73">
        <f t="shared" ref="G92:G124" si="29">IF(D92&gt;=($D$6*0.9),1,0)</f>
        <v>1</v>
      </c>
      <c r="H92" s="73">
        <v>24</v>
      </c>
      <c r="I92" s="73">
        <f t="shared" ref="I92:I124" si="30">IF(H92&gt;=($H$6*0.7),1,0)</f>
        <v>1</v>
      </c>
      <c r="J92" s="73">
        <f t="shared" ref="J92:J124" si="31">IF(H92&gt;=($H$6*0.8),1,0)</f>
        <v>1</v>
      </c>
      <c r="K92" s="73">
        <f t="shared" ref="K92:K124" si="32">IF(H92&gt;=($H$6*0.9),1,0)</f>
        <v>0</v>
      </c>
      <c r="L92" s="73">
        <v>13</v>
      </c>
      <c r="M92" s="73">
        <f t="shared" ref="M92:M124" si="33">IF(L92&gt;=($L$6*0.7),1,0)</f>
        <v>1</v>
      </c>
      <c r="N92" s="73">
        <f t="shared" ref="N92:N124" si="34">IF(L92&gt;=($L$6*0.7),1,0)</f>
        <v>1</v>
      </c>
      <c r="O92" s="73">
        <f t="shared" ref="O92:O124" si="35">IF(L92&gt;=($L$6*0.9),1,0)</f>
        <v>1</v>
      </c>
      <c r="P92" s="73"/>
      <c r="Q92" s="73"/>
      <c r="R92" s="73">
        <f t="shared" si="1"/>
        <v>65</v>
      </c>
      <c r="S92" s="2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</row>
    <row r="93" spans="1:38" ht="19.5" customHeight="1" x14ac:dyDescent="0.3">
      <c r="A93" s="69">
        <v>87</v>
      </c>
      <c r="B93" s="70" t="s">
        <v>271</v>
      </c>
      <c r="C93" s="70" t="s">
        <v>272</v>
      </c>
      <c r="D93" s="73">
        <v>28</v>
      </c>
      <c r="E93" s="73">
        <f t="shared" si="27"/>
        <v>1</v>
      </c>
      <c r="F93" s="73">
        <f t="shared" si="28"/>
        <v>1</v>
      </c>
      <c r="G93" s="73">
        <f t="shared" si="29"/>
        <v>1</v>
      </c>
      <c r="H93" s="73">
        <v>22</v>
      </c>
      <c r="I93" s="73">
        <f t="shared" si="30"/>
        <v>1</v>
      </c>
      <c r="J93" s="73">
        <f t="shared" si="31"/>
        <v>0</v>
      </c>
      <c r="K93" s="73">
        <f t="shared" si="32"/>
        <v>0</v>
      </c>
      <c r="L93" s="73">
        <v>11</v>
      </c>
      <c r="M93" s="73">
        <f t="shared" si="33"/>
        <v>1</v>
      </c>
      <c r="N93" s="73">
        <f t="shared" si="34"/>
        <v>1</v>
      </c>
      <c r="O93" s="73">
        <f t="shared" si="35"/>
        <v>0</v>
      </c>
      <c r="P93" s="73"/>
      <c r="Q93" s="73"/>
      <c r="R93" s="73">
        <f t="shared" ref="R93:R126" si="36">L93+H93+D93</f>
        <v>61</v>
      </c>
      <c r="S93" s="2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</row>
    <row r="94" spans="1:38" ht="19.5" customHeight="1" x14ac:dyDescent="0.3">
      <c r="A94" s="69">
        <v>88</v>
      </c>
      <c r="B94" s="70" t="s">
        <v>273</v>
      </c>
      <c r="C94" s="70" t="s">
        <v>274</v>
      </c>
      <c r="D94" s="73">
        <v>24</v>
      </c>
      <c r="E94" s="73">
        <f t="shared" si="27"/>
        <v>1</v>
      </c>
      <c r="F94" s="73">
        <f t="shared" si="28"/>
        <v>1</v>
      </c>
      <c r="G94" s="73">
        <f t="shared" si="29"/>
        <v>0</v>
      </c>
      <c r="H94" s="73">
        <v>22</v>
      </c>
      <c r="I94" s="73">
        <f t="shared" si="30"/>
        <v>1</v>
      </c>
      <c r="J94" s="73">
        <f t="shared" si="31"/>
        <v>0</v>
      </c>
      <c r="K94" s="73">
        <f t="shared" si="32"/>
        <v>0</v>
      </c>
      <c r="L94" s="73">
        <v>11</v>
      </c>
      <c r="M94" s="73">
        <f t="shared" si="33"/>
        <v>1</v>
      </c>
      <c r="N94" s="73">
        <f t="shared" si="34"/>
        <v>1</v>
      </c>
      <c r="O94" s="73">
        <f t="shared" si="35"/>
        <v>0</v>
      </c>
      <c r="P94" s="73"/>
      <c r="Q94" s="73"/>
      <c r="R94" s="73">
        <f t="shared" si="36"/>
        <v>57</v>
      </c>
      <c r="S94" s="2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</row>
    <row r="95" spans="1:38" ht="19.5" customHeight="1" x14ac:dyDescent="0.3">
      <c r="A95" s="69">
        <v>89</v>
      </c>
      <c r="B95" s="70" t="s">
        <v>275</v>
      </c>
      <c r="C95" s="70" t="s">
        <v>276</v>
      </c>
      <c r="D95" s="73">
        <v>28</v>
      </c>
      <c r="E95" s="73">
        <f t="shared" si="27"/>
        <v>1</v>
      </c>
      <c r="F95" s="73">
        <f t="shared" si="28"/>
        <v>1</v>
      </c>
      <c r="G95" s="73">
        <f t="shared" si="29"/>
        <v>1</v>
      </c>
      <c r="H95" s="73">
        <v>22</v>
      </c>
      <c r="I95" s="73">
        <f t="shared" si="30"/>
        <v>1</v>
      </c>
      <c r="J95" s="73">
        <f t="shared" si="31"/>
        <v>0</v>
      </c>
      <c r="K95" s="73">
        <f t="shared" si="32"/>
        <v>0</v>
      </c>
      <c r="L95" s="73">
        <v>11</v>
      </c>
      <c r="M95" s="73">
        <f t="shared" si="33"/>
        <v>1</v>
      </c>
      <c r="N95" s="73">
        <f t="shared" si="34"/>
        <v>1</v>
      </c>
      <c r="O95" s="73">
        <f t="shared" si="35"/>
        <v>0</v>
      </c>
      <c r="P95" s="73"/>
      <c r="Q95" s="73"/>
      <c r="R95" s="73">
        <f t="shared" si="36"/>
        <v>61</v>
      </c>
      <c r="S95" s="2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</row>
    <row r="96" spans="1:38" ht="19.5" customHeight="1" x14ac:dyDescent="0.3">
      <c r="A96" s="69">
        <v>90</v>
      </c>
      <c r="B96" s="70" t="s">
        <v>277</v>
      </c>
      <c r="C96" s="70" t="s">
        <v>278</v>
      </c>
      <c r="D96" s="73">
        <v>24</v>
      </c>
      <c r="E96" s="73">
        <f t="shared" si="27"/>
        <v>1</v>
      </c>
      <c r="F96" s="73">
        <f t="shared" si="28"/>
        <v>1</v>
      </c>
      <c r="G96" s="73">
        <f t="shared" si="29"/>
        <v>0</v>
      </c>
      <c r="H96" s="73">
        <v>22</v>
      </c>
      <c r="I96" s="73">
        <f t="shared" si="30"/>
        <v>1</v>
      </c>
      <c r="J96" s="73">
        <f t="shared" si="31"/>
        <v>0</v>
      </c>
      <c r="K96" s="73">
        <f t="shared" si="32"/>
        <v>0</v>
      </c>
      <c r="L96" s="73">
        <v>11</v>
      </c>
      <c r="M96" s="73">
        <f t="shared" si="33"/>
        <v>1</v>
      </c>
      <c r="N96" s="73">
        <f t="shared" si="34"/>
        <v>1</v>
      </c>
      <c r="O96" s="73">
        <f t="shared" si="35"/>
        <v>0</v>
      </c>
      <c r="P96" s="73"/>
      <c r="Q96" s="73"/>
      <c r="R96" s="73">
        <f t="shared" si="36"/>
        <v>57</v>
      </c>
      <c r="S96" s="2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</row>
    <row r="97" spans="1:38" ht="19.5" customHeight="1" x14ac:dyDescent="0.3">
      <c r="A97" s="69">
        <v>91</v>
      </c>
      <c r="B97" s="70" t="s">
        <v>279</v>
      </c>
      <c r="C97" s="70" t="s">
        <v>280</v>
      </c>
      <c r="D97" s="73">
        <v>24</v>
      </c>
      <c r="E97" s="73">
        <f t="shared" si="27"/>
        <v>1</v>
      </c>
      <c r="F97" s="73">
        <f t="shared" si="28"/>
        <v>1</v>
      </c>
      <c r="G97" s="73">
        <f t="shared" si="29"/>
        <v>0</v>
      </c>
      <c r="H97" s="73">
        <v>22</v>
      </c>
      <c r="I97" s="73">
        <f t="shared" si="30"/>
        <v>1</v>
      </c>
      <c r="J97" s="73">
        <f t="shared" si="31"/>
        <v>0</v>
      </c>
      <c r="K97" s="73">
        <f t="shared" si="32"/>
        <v>0</v>
      </c>
      <c r="L97" s="73">
        <v>11</v>
      </c>
      <c r="M97" s="73">
        <f t="shared" si="33"/>
        <v>1</v>
      </c>
      <c r="N97" s="73">
        <f t="shared" si="34"/>
        <v>1</v>
      </c>
      <c r="O97" s="73">
        <f t="shared" si="35"/>
        <v>0</v>
      </c>
      <c r="P97" s="73"/>
      <c r="Q97" s="73"/>
      <c r="R97" s="73">
        <f t="shared" si="36"/>
        <v>57</v>
      </c>
      <c r="S97" s="2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</row>
    <row r="98" spans="1:38" ht="19.5" customHeight="1" x14ac:dyDescent="0.3">
      <c r="A98" s="69">
        <v>92</v>
      </c>
      <c r="B98" s="70" t="s">
        <v>281</v>
      </c>
      <c r="C98" s="70" t="s">
        <v>282</v>
      </c>
      <c r="D98" s="73">
        <v>24</v>
      </c>
      <c r="E98" s="73">
        <f t="shared" si="27"/>
        <v>1</v>
      </c>
      <c r="F98" s="73">
        <f t="shared" si="28"/>
        <v>1</v>
      </c>
      <c r="G98" s="73">
        <f t="shared" si="29"/>
        <v>0</v>
      </c>
      <c r="H98" s="73">
        <v>22</v>
      </c>
      <c r="I98" s="73">
        <f t="shared" si="30"/>
        <v>1</v>
      </c>
      <c r="J98" s="73">
        <f t="shared" si="31"/>
        <v>0</v>
      </c>
      <c r="K98" s="73">
        <f t="shared" si="32"/>
        <v>0</v>
      </c>
      <c r="L98" s="73">
        <v>11</v>
      </c>
      <c r="M98" s="73">
        <f t="shared" si="33"/>
        <v>1</v>
      </c>
      <c r="N98" s="73">
        <f t="shared" si="34"/>
        <v>1</v>
      </c>
      <c r="O98" s="73">
        <f t="shared" si="35"/>
        <v>0</v>
      </c>
      <c r="P98" s="73"/>
      <c r="Q98" s="73"/>
      <c r="R98" s="73">
        <f t="shared" si="36"/>
        <v>57</v>
      </c>
      <c r="S98" s="2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</row>
    <row r="99" spans="1:38" ht="19.5" customHeight="1" x14ac:dyDescent="0.3">
      <c r="A99" s="69">
        <v>93</v>
      </c>
      <c r="B99" s="70" t="s">
        <v>283</v>
      </c>
      <c r="C99" s="70" t="s">
        <v>284</v>
      </c>
      <c r="D99" s="73">
        <v>24</v>
      </c>
      <c r="E99" s="73">
        <f t="shared" si="27"/>
        <v>1</v>
      </c>
      <c r="F99" s="73">
        <f t="shared" si="28"/>
        <v>1</v>
      </c>
      <c r="G99" s="73">
        <f t="shared" si="29"/>
        <v>0</v>
      </c>
      <c r="H99" s="73">
        <v>22</v>
      </c>
      <c r="I99" s="73">
        <f t="shared" si="30"/>
        <v>1</v>
      </c>
      <c r="J99" s="73">
        <f t="shared" si="31"/>
        <v>0</v>
      </c>
      <c r="K99" s="73">
        <f t="shared" si="32"/>
        <v>0</v>
      </c>
      <c r="L99" s="73">
        <v>11</v>
      </c>
      <c r="M99" s="73">
        <f t="shared" si="33"/>
        <v>1</v>
      </c>
      <c r="N99" s="73">
        <f t="shared" si="34"/>
        <v>1</v>
      </c>
      <c r="O99" s="73">
        <f t="shared" si="35"/>
        <v>0</v>
      </c>
      <c r="P99" s="73"/>
      <c r="Q99" s="73"/>
      <c r="R99" s="73">
        <f t="shared" si="36"/>
        <v>57</v>
      </c>
      <c r="S99" s="2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</row>
    <row r="100" spans="1:38" ht="19.5" customHeight="1" x14ac:dyDescent="0.3">
      <c r="A100" s="69">
        <v>94</v>
      </c>
      <c r="B100" s="70" t="s">
        <v>285</v>
      </c>
      <c r="C100" s="70" t="s">
        <v>286</v>
      </c>
      <c r="D100" s="73">
        <v>28</v>
      </c>
      <c r="E100" s="73">
        <f t="shared" si="27"/>
        <v>1</v>
      </c>
      <c r="F100" s="73">
        <f t="shared" si="28"/>
        <v>1</v>
      </c>
      <c r="G100" s="73">
        <f t="shared" si="29"/>
        <v>1</v>
      </c>
      <c r="H100" s="73">
        <v>22</v>
      </c>
      <c r="I100" s="73">
        <f t="shared" si="30"/>
        <v>1</v>
      </c>
      <c r="J100" s="73">
        <f t="shared" si="31"/>
        <v>0</v>
      </c>
      <c r="K100" s="73">
        <f t="shared" si="32"/>
        <v>0</v>
      </c>
      <c r="L100" s="73">
        <v>11</v>
      </c>
      <c r="M100" s="73">
        <f t="shared" si="33"/>
        <v>1</v>
      </c>
      <c r="N100" s="73">
        <f t="shared" si="34"/>
        <v>1</v>
      </c>
      <c r="O100" s="73">
        <f t="shared" si="35"/>
        <v>0</v>
      </c>
      <c r="P100" s="73"/>
      <c r="Q100" s="73"/>
      <c r="R100" s="73">
        <f t="shared" si="36"/>
        <v>61</v>
      </c>
      <c r="S100" s="2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</row>
    <row r="101" spans="1:38" ht="19.5" customHeight="1" x14ac:dyDescent="0.3">
      <c r="A101" s="69">
        <v>95</v>
      </c>
      <c r="B101" s="70" t="s">
        <v>287</v>
      </c>
      <c r="C101" s="70" t="s">
        <v>288</v>
      </c>
      <c r="D101" s="73">
        <v>26</v>
      </c>
      <c r="E101" s="73">
        <f t="shared" si="27"/>
        <v>1</v>
      </c>
      <c r="F101" s="73">
        <f t="shared" si="28"/>
        <v>1</v>
      </c>
      <c r="G101" s="73">
        <f t="shared" si="29"/>
        <v>1</v>
      </c>
      <c r="H101" s="73">
        <v>23</v>
      </c>
      <c r="I101" s="73">
        <f t="shared" si="30"/>
        <v>1</v>
      </c>
      <c r="J101" s="73">
        <f t="shared" si="31"/>
        <v>1</v>
      </c>
      <c r="K101" s="73">
        <f t="shared" si="32"/>
        <v>0</v>
      </c>
      <c r="L101" s="73">
        <v>12</v>
      </c>
      <c r="M101" s="73">
        <f t="shared" si="33"/>
        <v>1</v>
      </c>
      <c r="N101" s="73">
        <f t="shared" si="34"/>
        <v>1</v>
      </c>
      <c r="O101" s="73">
        <f t="shared" si="35"/>
        <v>0</v>
      </c>
      <c r="P101" s="73"/>
      <c r="Q101" s="73"/>
      <c r="R101" s="73">
        <f t="shared" si="36"/>
        <v>61</v>
      </c>
      <c r="S101" s="2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</row>
    <row r="102" spans="1:38" ht="19.5" customHeight="1" x14ac:dyDescent="0.3">
      <c r="A102" s="69">
        <v>96</v>
      </c>
      <c r="B102" s="70" t="s">
        <v>289</v>
      </c>
      <c r="C102" s="70" t="s">
        <v>290</v>
      </c>
      <c r="D102" s="73">
        <v>28</v>
      </c>
      <c r="E102" s="73">
        <f t="shared" si="27"/>
        <v>1</v>
      </c>
      <c r="F102" s="73">
        <f t="shared" si="28"/>
        <v>1</v>
      </c>
      <c r="G102" s="73">
        <f t="shared" si="29"/>
        <v>1</v>
      </c>
      <c r="H102" s="73">
        <v>23</v>
      </c>
      <c r="I102" s="73">
        <f t="shared" si="30"/>
        <v>1</v>
      </c>
      <c r="J102" s="73">
        <f t="shared" si="31"/>
        <v>1</v>
      </c>
      <c r="K102" s="73">
        <f t="shared" si="32"/>
        <v>0</v>
      </c>
      <c r="L102" s="73">
        <v>12</v>
      </c>
      <c r="M102" s="73">
        <f t="shared" si="33"/>
        <v>1</v>
      </c>
      <c r="N102" s="73">
        <f t="shared" si="34"/>
        <v>1</v>
      </c>
      <c r="O102" s="73">
        <f t="shared" si="35"/>
        <v>0</v>
      </c>
      <c r="P102" s="73"/>
      <c r="Q102" s="73"/>
      <c r="R102" s="73">
        <f t="shared" si="36"/>
        <v>63</v>
      </c>
      <c r="S102" s="2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</row>
    <row r="103" spans="1:38" ht="19.5" customHeight="1" x14ac:dyDescent="0.3">
      <c r="A103" s="69">
        <v>97</v>
      </c>
      <c r="B103" s="70" t="s">
        <v>291</v>
      </c>
      <c r="C103" s="70" t="s">
        <v>292</v>
      </c>
      <c r="D103" s="73">
        <v>28</v>
      </c>
      <c r="E103" s="73">
        <f t="shared" si="27"/>
        <v>1</v>
      </c>
      <c r="F103" s="73">
        <f t="shared" si="28"/>
        <v>1</v>
      </c>
      <c r="G103" s="73">
        <f t="shared" si="29"/>
        <v>1</v>
      </c>
      <c r="H103" s="73">
        <v>22</v>
      </c>
      <c r="I103" s="73">
        <f t="shared" si="30"/>
        <v>1</v>
      </c>
      <c r="J103" s="73">
        <f t="shared" si="31"/>
        <v>0</v>
      </c>
      <c r="K103" s="73">
        <f t="shared" si="32"/>
        <v>0</v>
      </c>
      <c r="L103" s="73">
        <v>11</v>
      </c>
      <c r="M103" s="73">
        <f t="shared" si="33"/>
        <v>1</v>
      </c>
      <c r="N103" s="73">
        <f t="shared" si="34"/>
        <v>1</v>
      </c>
      <c r="O103" s="73">
        <f t="shared" si="35"/>
        <v>0</v>
      </c>
      <c r="P103" s="73"/>
      <c r="Q103" s="73"/>
      <c r="R103" s="73">
        <f t="shared" si="36"/>
        <v>61</v>
      </c>
      <c r="S103" s="2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</row>
    <row r="104" spans="1:38" ht="19.5" customHeight="1" x14ac:dyDescent="0.3">
      <c r="A104" s="69">
        <v>98</v>
      </c>
      <c r="B104" s="70" t="s">
        <v>293</v>
      </c>
      <c r="C104" s="70" t="s">
        <v>294</v>
      </c>
      <c r="D104" s="73">
        <v>25</v>
      </c>
      <c r="E104" s="73">
        <f t="shared" si="27"/>
        <v>1</v>
      </c>
      <c r="F104" s="73">
        <f t="shared" si="28"/>
        <v>1</v>
      </c>
      <c r="G104" s="73">
        <f t="shared" si="29"/>
        <v>0</v>
      </c>
      <c r="H104" s="73">
        <v>23</v>
      </c>
      <c r="I104" s="73">
        <f t="shared" si="30"/>
        <v>1</v>
      </c>
      <c r="J104" s="73">
        <f t="shared" si="31"/>
        <v>1</v>
      </c>
      <c r="K104" s="73">
        <f t="shared" si="32"/>
        <v>0</v>
      </c>
      <c r="L104" s="73">
        <v>12</v>
      </c>
      <c r="M104" s="73">
        <f t="shared" si="33"/>
        <v>1</v>
      </c>
      <c r="N104" s="73">
        <f t="shared" si="34"/>
        <v>1</v>
      </c>
      <c r="O104" s="73">
        <f t="shared" si="35"/>
        <v>0</v>
      </c>
      <c r="P104" s="73"/>
      <c r="Q104" s="73"/>
      <c r="R104" s="73">
        <f t="shared" si="36"/>
        <v>60</v>
      </c>
      <c r="S104" s="2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</row>
    <row r="105" spans="1:38" ht="19.5" customHeight="1" x14ac:dyDescent="0.3">
      <c r="A105" s="69">
        <v>99</v>
      </c>
      <c r="B105" s="70" t="s">
        <v>295</v>
      </c>
      <c r="C105" s="70" t="s">
        <v>296</v>
      </c>
      <c r="D105" s="73">
        <v>28</v>
      </c>
      <c r="E105" s="73">
        <f t="shared" si="27"/>
        <v>1</v>
      </c>
      <c r="F105" s="73">
        <f t="shared" si="28"/>
        <v>1</v>
      </c>
      <c r="G105" s="73">
        <f t="shared" si="29"/>
        <v>1</v>
      </c>
      <c r="H105" s="73">
        <v>23</v>
      </c>
      <c r="I105" s="73">
        <f t="shared" si="30"/>
        <v>1</v>
      </c>
      <c r="J105" s="73">
        <f t="shared" si="31"/>
        <v>1</v>
      </c>
      <c r="K105" s="73">
        <f t="shared" si="32"/>
        <v>0</v>
      </c>
      <c r="L105" s="73">
        <v>12</v>
      </c>
      <c r="M105" s="73">
        <f t="shared" si="33"/>
        <v>1</v>
      </c>
      <c r="N105" s="73">
        <f t="shared" si="34"/>
        <v>1</v>
      </c>
      <c r="O105" s="73">
        <f t="shared" si="35"/>
        <v>0</v>
      </c>
      <c r="P105" s="73"/>
      <c r="Q105" s="73"/>
      <c r="R105" s="73">
        <f t="shared" si="36"/>
        <v>63</v>
      </c>
      <c r="S105" s="2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</row>
    <row r="106" spans="1:38" ht="19.5" customHeight="1" x14ac:dyDescent="0.3">
      <c r="A106" s="69">
        <v>100</v>
      </c>
      <c r="B106" s="70" t="s">
        <v>297</v>
      </c>
      <c r="C106" s="70" t="s">
        <v>298</v>
      </c>
      <c r="D106" s="73">
        <v>23</v>
      </c>
      <c r="E106" s="73">
        <f t="shared" si="27"/>
        <v>1</v>
      </c>
      <c r="F106" s="73">
        <f t="shared" si="28"/>
        <v>1</v>
      </c>
      <c r="G106" s="73">
        <f t="shared" si="29"/>
        <v>0</v>
      </c>
      <c r="H106" s="73">
        <v>21</v>
      </c>
      <c r="I106" s="73">
        <f t="shared" si="30"/>
        <v>1</v>
      </c>
      <c r="J106" s="73">
        <f t="shared" si="31"/>
        <v>0</v>
      </c>
      <c r="K106" s="73">
        <f t="shared" si="32"/>
        <v>0</v>
      </c>
      <c r="L106" s="73">
        <v>11</v>
      </c>
      <c r="M106" s="73">
        <f t="shared" si="33"/>
        <v>1</v>
      </c>
      <c r="N106" s="73">
        <f t="shared" si="34"/>
        <v>1</v>
      </c>
      <c r="O106" s="73">
        <f t="shared" si="35"/>
        <v>0</v>
      </c>
      <c r="P106" s="73"/>
      <c r="Q106" s="73"/>
      <c r="R106" s="73">
        <f t="shared" si="36"/>
        <v>55</v>
      </c>
      <c r="S106" s="2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</row>
    <row r="107" spans="1:38" ht="19.5" customHeight="1" x14ac:dyDescent="0.3">
      <c r="A107" s="69">
        <v>101</v>
      </c>
      <c r="B107" s="70" t="s">
        <v>299</v>
      </c>
      <c r="C107" s="70" t="s">
        <v>300</v>
      </c>
      <c r="D107" s="73">
        <v>25</v>
      </c>
      <c r="E107" s="73">
        <f t="shared" si="27"/>
        <v>1</v>
      </c>
      <c r="F107" s="73">
        <f t="shared" si="28"/>
        <v>1</v>
      </c>
      <c r="G107" s="73">
        <f t="shared" si="29"/>
        <v>0</v>
      </c>
      <c r="H107" s="73">
        <v>23</v>
      </c>
      <c r="I107" s="73">
        <f t="shared" si="30"/>
        <v>1</v>
      </c>
      <c r="J107" s="73">
        <f t="shared" si="31"/>
        <v>1</v>
      </c>
      <c r="K107" s="73">
        <f t="shared" si="32"/>
        <v>0</v>
      </c>
      <c r="L107" s="73">
        <v>12</v>
      </c>
      <c r="M107" s="73">
        <f t="shared" si="33"/>
        <v>1</v>
      </c>
      <c r="N107" s="73">
        <f t="shared" si="34"/>
        <v>1</v>
      </c>
      <c r="O107" s="73">
        <f t="shared" si="35"/>
        <v>0</v>
      </c>
      <c r="P107" s="73"/>
      <c r="Q107" s="73"/>
      <c r="R107" s="73">
        <f t="shared" si="36"/>
        <v>60</v>
      </c>
      <c r="S107" s="2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</row>
    <row r="108" spans="1:38" ht="19.5" customHeight="1" x14ac:dyDescent="0.3">
      <c r="A108" s="69">
        <v>102</v>
      </c>
      <c r="B108" s="70" t="s">
        <v>301</v>
      </c>
      <c r="C108" s="70" t="s">
        <v>302</v>
      </c>
      <c r="D108" s="73">
        <v>28</v>
      </c>
      <c r="E108" s="73">
        <f t="shared" si="27"/>
        <v>1</v>
      </c>
      <c r="F108" s="73">
        <f t="shared" si="28"/>
        <v>1</v>
      </c>
      <c r="G108" s="73">
        <f t="shared" si="29"/>
        <v>1</v>
      </c>
      <c r="H108" s="73">
        <v>21</v>
      </c>
      <c r="I108" s="73">
        <f t="shared" si="30"/>
        <v>1</v>
      </c>
      <c r="J108" s="73">
        <f t="shared" si="31"/>
        <v>0</v>
      </c>
      <c r="K108" s="73">
        <f t="shared" si="32"/>
        <v>0</v>
      </c>
      <c r="L108" s="73">
        <v>11</v>
      </c>
      <c r="M108" s="73">
        <f t="shared" si="33"/>
        <v>1</v>
      </c>
      <c r="N108" s="73">
        <f t="shared" si="34"/>
        <v>1</v>
      </c>
      <c r="O108" s="73">
        <f t="shared" si="35"/>
        <v>0</v>
      </c>
      <c r="P108" s="73"/>
      <c r="Q108" s="73"/>
      <c r="R108" s="73">
        <f t="shared" si="36"/>
        <v>60</v>
      </c>
      <c r="S108" s="2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</row>
    <row r="109" spans="1:38" ht="19.5" customHeight="1" x14ac:dyDescent="0.3">
      <c r="A109" s="69">
        <v>103</v>
      </c>
      <c r="B109" s="70" t="s">
        <v>303</v>
      </c>
      <c r="C109" s="70" t="s">
        <v>304</v>
      </c>
      <c r="D109" s="73">
        <v>23</v>
      </c>
      <c r="E109" s="73">
        <f t="shared" si="27"/>
        <v>1</v>
      </c>
      <c r="F109" s="73">
        <f t="shared" si="28"/>
        <v>1</v>
      </c>
      <c r="G109" s="73">
        <f t="shared" si="29"/>
        <v>0</v>
      </c>
      <c r="H109" s="73">
        <v>21</v>
      </c>
      <c r="I109" s="73">
        <f t="shared" si="30"/>
        <v>1</v>
      </c>
      <c r="J109" s="73">
        <f t="shared" si="31"/>
        <v>0</v>
      </c>
      <c r="K109" s="73">
        <f t="shared" si="32"/>
        <v>0</v>
      </c>
      <c r="L109" s="73">
        <v>11</v>
      </c>
      <c r="M109" s="73">
        <f t="shared" si="33"/>
        <v>1</v>
      </c>
      <c r="N109" s="73">
        <f t="shared" si="34"/>
        <v>1</v>
      </c>
      <c r="O109" s="73">
        <f t="shared" si="35"/>
        <v>0</v>
      </c>
      <c r="P109" s="73"/>
      <c r="Q109" s="73"/>
      <c r="R109" s="73">
        <f t="shared" si="36"/>
        <v>55</v>
      </c>
      <c r="S109" s="2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</row>
    <row r="110" spans="1:38" ht="19.5" customHeight="1" x14ac:dyDescent="0.3">
      <c r="A110" s="69">
        <v>104</v>
      </c>
      <c r="B110" s="70" t="s">
        <v>305</v>
      </c>
      <c r="C110" s="70" t="s">
        <v>306</v>
      </c>
      <c r="D110" s="73">
        <v>24</v>
      </c>
      <c r="E110" s="73">
        <f t="shared" si="27"/>
        <v>1</v>
      </c>
      <c r="F110" s="73">
        <f t="shared" si="28"/>
        <v>1</v>
      </c>
      <c r="G110" s="73">
        <f t="shared" si="29"/>
        <v>0</v>
      </c>
      <c r="H110" s="73">
        <v>22</v>
      </c>
      <c r="I110" s="73">
        <f t="shared" si="30"/>
        <v>1</v>
      </c>
      <c r="J110" s="73">
        <f t="shared" si="31"/>
        <v>0</v>
      </c>
      <c r="K110" s="73">
        <f t="shared" si="32"/>
        <v>0</v>
      </c>
      <c r="L110" s="73">
        <v>11</v>
      </c>
      <c r="M110" s="73">
        <f t="shared" si="33"/>
        <v>1</v>
      </c>
      <c r="N110" s="73">
        <f t="shared" si="34"/>
        <v>1</v>
      </c>
      <c r="O110" s="73">
        <f t="shared" si="35"/>
        <v>0</v>
      </c>
      <c r="P110" s="73"/>
      <c r="Q110" s="73"/>
      <c r="R110" s="73">
        <f t="shared" si="36"/>
        <v>57</v>
      </c>
      <c r="S110" s="2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</row>
    <row r="111" spans="1:38" ht="19.5" customHeight="1" x14ac:dyDescent="0.3">
      <c r="A111" s="69">
        <v>105</v>
      </c>
      <c r="B111" s="70" t="s">
        <v>307</v>
      </c>
      <c r="C111" s="70" t="s">
        <v>308</v>
      </c>
      <c r="D111" s="73">
        <v>28</v>
      </c>
      <c r="E111" s="73">
        <f t="shared" si="27"/>
        <v>1</v>
      </c>
      <c r="F111" s="73">
        <f t="shared" si="28"/>
        <v>1</v>
      </c>
      <c r="G111" s="73">
        <f t="shared" si="29"/>
        <v>1</v>
      </c>
      <c r="H111" s="73">
        <v>23</v>
      </c>
      <c r="I111" s="73">
        <f t="shared" si="30"/>
        <v>1</v>
      </c>
      <c r="J111" s="73">
        <f t="shared" si="31"/>
        <v>1</v>
      </c>
      <c r="K111" s="73">
        <f t="shared" si="32"/>
        <v>0</v>
      </c>
      <c r="L111" s="73">
        <v>12</v>
      </c>
      <c r="M111" s="73">
        <f t="shared" si="33"/>
        <v>1</v>
      </c>
      <c r="N111" s="73">
        <f t="shared" si="34"/>
        <v>1</v>
      </c>
      <c r="O111" s="73">
        <f t="shared" si="35"/>
        <v>0</v>
      </c>
      <c r="P111" s="73"/>
      <c r="Q111" s="73"/>
      <c r="R111" s="73">
        <f t="shared" si="36"/>
        <v>63</v>
      </c>
      <c r="S111" s="2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</row>
    <row r="112" spans="1:38" ht="19.5" customHeight="1" x14ac:dyDescent="0.3">
      <c r="A112" s="69">
        <v>106</v>
      </c>
      <c r="B112" s="70" t="s">
        <v>309</v>
      </c>
      <c r="C112" s="70" t="s">
        <v>310</v>
      </c>
      <c r="D112" s="73">
        <v>28</v>
      </c>
      <c r="E112" s="73">
        <f t="shared" si="27"/>
        <v>1</v>
      </c>
      <c r="F112" s="73">
        <f t="shared" si="28"/>
        <v>1</v>
      </c>
      <c r="G112" s="73">
        <f t="shared" si="29"/>
        <v>1</v>
      </c>
      <c r="H112" s="73">
        <v>24</v>
      </c>
      <c r="I112" s="73">
        <f t="shared" si="30"/>
        <v>1</v>
      </c>
      <c r="J112" s="73">
        <f t="shared" si="31"/>
        <v>1</v>
      </c>
      <c r="K112" s="73">
        <f t="shared" si="32"/>
        <v>0</v>
      </c>
      <c r="L112" s="73">
        <v>13</v>
      </c>
      <c r="M112" s="73">
        <f t="shared" si="33"/>
        <v>1</v>
      </c>
      <c r="N112" s="73">
        <f t="shared" si="34"/>
        <v>1</v>
      </c>
      <c r="O112" s="73">
        <f t="shared" si="35"/>
        <v>1</v>
      </c>
      <c r="P112" s="73"/>
      <c r="Q112" s="73"/>
      <c r="R112" s="73">
        <f t="shared" si="36"/>
        <v>65</v>
      </c>
      <c r="S112" s="2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</row>
    <row r="113" spans="1:38" ht="19.5" customHeight="1" x14ac:dyDescent="0.3">
      <c r="A113" s="69">
        <v>107</v>
      </c>
      <c r="B113" s="70" t="s">
        <v>311</v>
      </c>
      <c r="C113" s="70" t="s">
        <v>312</v>
      </c>
      <c r="D113" s="73">
        <v>23</v>
      </c>
      <c r="E113" s="73">
        <f t="shared" si="27"/>
        <v>1</v>
      </c>
      <c r="F113" s="73">
        <f t="shared" si="28"/>
        <v>1</v>
      </c>
      <c r="G113" s="73">
        <f t="shared" si="29"/>
        <v>0</v>
      </c>
      <c r="H113" s="73">
        <v>21</v>
      </c>
      <c r="I113" s="73">
        <f t="shared" si="30"/>
        <v>1</v>
      </c>
      <c r="J113" s="73">
        <f t="shared" si="31"/>
        <v>0</v>
      </c>
      <c r="K113" s="73">
        <f t="shared" si="32"/>
        <v>0</v>
      </c>
      <c r="L113" s="73">
        <v>11</v>
      </c>
      <c r="M113" s="73">
        <f t="shared" si="33"/>
        <v>1</v>
      </c>
      <c r="N113" s="73">
        <f t="shared" si="34"/>
        <v>1</v>
      </c>
      <c r="O113" s="73">
        <f t="shared" si="35"/>
        <v>0</v>
      </c>
      <c r="P113" s="73"/>
      <c r="Q113" s="73"/>
      <c r="R113" s="73">
        <f t="shared" si="36"/>
        <v>55</v>
      </c>
      <c r="S113" s="2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</row>
    <row r="114" spans="1:38" ht="19.5" customHeight="1" x14ac:dyDescent="0.3">
      <c r="A114" s="69">
        <v>108</v>
      </c>
      <c r="B114" s="70" t="s">
        <v>313</v>
      </c>
      <c r="C114" s="70" t="s">
        <v>314</v>
      </c>
      <c r="D114" s="73">
        <v>24</v>
      </c>
      <c r="E114" s="73">
        <f t="shared" si="27"/>
        <v>1</v>
      </c>
      <c r="F114" s="73">
        <f t="shared" si="28"/>
        <v>1</v>
      </c>
      <c r="G114" s="73">
        <f t="shared" si="29"/>
        <v>0</v>
      </c>
      <c r="H114" s="73">
        <v>22</v>
      </c>
      <c r="I114" s="73">
        <f t="shared" si="30"/>
        <v>1</v>
      </c>
      <c r="J114" s="73">
        <f t="shared" si="31"/>
        <v>0</v>
      </c>
      <c r="K114" s="73">
        <f t="shared" si="32"/>
        <v>0</v>
      </c>
      <c r="L114" s="73">
        <v>11</v>
      </c>
      <c r="M114" s="73">
        <f t="shared" si="33"/>
        <v>1</v>
      </c>
      <c r="N114" s="73">
        <f t="shared" si="34"/>
        <v>1</v>
      </c>
      <c r="O114" s="73">
        <f t="shared" si="35"/>
        <v>0</v>
      </c>
      <c r="P114" s="73"/>
      <c r="Q114" s="73"/>
      <c r="R114" s="73">
        <f t="shared" si="36"/>
        <v>57</v>
      </c>
      <c r="S114" s="2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</row>
    <row r="115" spans="1:38" ht="19.5" customHeight="1" x14ac:dyDescent="0.3">
      <c r="A115" s="69">
        <v>109</v>
      </c>
      <c r="B115" s="70" t="s">
        <v>315</v>
      </c>
      <c r="C115" s="70" t="s">
        <v>316</v>
      </c>
      <c r="D115" s="73">
        <v>24</v>
      </c>
      <c r="E115" s="73">
        <f t="shared" si="27"/>
        <v>1</v>
      </c>
      <c r="F115" s="73">
        <f t="shared" si="28"/>
        <v>1</v>
      </c>
      <c r="G115" s="73">
        <f t="shared" si="29"/>
        <v>0</v>
      </c>
      <c r="H115" s="73">
        <v>22</v>
      </c>
      <c r="I115" s="73">
        <f t="shared" si="30"/>
        <v>1</v>
      </c>
      <c r="J115" s="73">
        <f t="shared" si="31"/>
        <v>0</v>
      </c>
      <c r="K115" s="73">
        <f t="shared" si="32"/>
        <v>0</v>
      </c>
      <c r="L115" s="73">
        <v>11</v>
      </c>
      <c r="M115" s="73">
        <f t="shared" si="33"/>
        <v>1</v>
      </c>
      <c r="N115" s="73">
        <f t="shared" si="34"/>
        <v>1</v>
      </c>
      <c r="O115" s="73">
        <f t="shared" si="35"/>
        <v>0</v>
      </c>
      <c r="P115" s="73"/>
      <c r="Q115" s="73"/>
      <c r="R115" s="73">
        <f t="shared" si="36"/>
        <v>57</v>
      </c>
      <c r="S115" s="2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</row>
    <row r="116" spans="1:38" ht="19.5" customHeight="1" x14ac:dyDescent="0.3">
      <c r="A116" s="69">
        <v>110</v>
      </c>
      <c r="B116" s="70" t="s">
        <v>317</v>
      </c>
      <c r="C116" s="70" t="s">
        <v>318</v>
      </c>
      <c r="D116" s="73">
        <v>25</v>
      </c>
      <c r="E116" s="73">
        <f t="shared" si="27"/>
        <v>1</v>
      </c>
      <c r="F116" s="73">
        <f t="shared" si="28"/>
        <v>1</v>
      </c>
      <c r="G116" s="73">
        <f t="shared" si="29"/>
        <v>0</v>
      </c>
      <c r="H116" s="73">
        <v>23</v>
      </c>
      <c r="I116" s="73">
        <f t="shared" si="30"/>
        <v>1</v>
      </c>
      <c r="J116" s="73">
        <f t="shared" si="31"/>
        <v>1</v>
      </c>
      <c r="K116" s="73">
        <f t="shared" si="32"/>
        <v>0</v>
      </c>
      <c r="L116" s="73">
        <v>12</v>
      </c>
      <c r="M116" s="73">
        <f t="shared" si="33"/>
        <v>1</v>
      </c>
      <c r="N116" s="73">
        <f t="shared" si="34"/>
        <v>1</v>
      </c>
      <c r="O116" s="73">
        <f t="shared" si="35"/>
        <v>0</v>
      </c>
      <c r="P116" s="73"/>
      <c r="Q116" s="73"/>
      <c r="R116" s="73">
        <f t="shared" si="36"/>
        <v>60</v>
      </c>
      <c r="S116" s="2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</row>
    <row r="117" spans="1:38" ht="19.5" customHeight="1" x14ac:dyDescent="0.3">
      <c r="A117" s="69">
        <v>111</v>
      </c>
      <c r="B117" s="70" t="s">
        <v>319</v>
      </c>
      <c r="C117" s="70" t="s">
        <v>320</v>
      </c>
      <c r="D117" s="73">
        <v>27</v>
      </c>
      <c r="E117" s="73">
        <f t="shared" si="27"/>
        <v>1</v>
      </c>
      <c r="F117" s="73">
        <f t="shared" si="28"/>
        <v>1</v>
      </c>
      <c r="G117" s="73">
        <f t="shared" si="29"/>
        <v>1</v>
      </c>
      <c r="H117" s="73">
        <v>24</v>
      </c>
      <c r="I117" s="73">
        <f t="shared" si="30"/>
        <v>1</v>
      </c>
      <c r="J117" s="73">
        <f t="shared" si="31"/>
        <v>1</v>
      </c>
      <c r="K117" s="73">
        <f t="shared" si="32"/>
        <v>0</v>
      </c>
      <c r="L117" s="73">
        <v>13</v>
      </c>
      <c r="M117" s="73">
        <f t="shared" si="33"/>
        <v>1</v>
      </c>
      <c r="N117" s="73">
        <f t="shared" si="34"/>
        <v>1</v>
      </c>
      <c r="O117" s="73">
        <f t="shared" si="35"/>
        <v>1</v>
      </c>
      <c r="P117" s="73"/>
      <c r="Q117" s="73"/>
      <c r="R117" s="73">
        <f t="shared" si="36"/>
        <v>64</v>
      </c>
      <c r="S117" s="2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</row>
    <row r="118" spans="1:38" ht="19.5" customHeight="1" x14ac:dyDescent="0.3">
      <c r="A118" s="69">
        <v>112</v>
      </c>
      <c r="B118" s="70" t="s">
        <v>321</v>
      </c>
      <c r="C118" s="70" t="s">
        <v>322</v>
      </c>
      <c r="D118" s="73">
        <v>28</v>
      </c>
      <c r="E118" s="73">
        <f t="shared" si="27"/>
        <v>1</v>
      </c>
      <c r="F118" s="73">
        <f t="shared" si="28"/>
        <v>1</v>
      </c>
      <c r="G118" s="73">
        <f t="shared" si="29"/>
        <v>1</v>
      </c>
      <c r="H118" s="73">
        <v>21</v>
      </c>
      <c r="I118" s="73">
        <f t="shared" si="30"/>
        <v>1</v>
      </c>
      <c r="J118" s="73">
        <f t="shared" si="31"/>
        <v>0</v>
      </c>
      <c r="K118" s="73">
        <f t="shared" si="32"/>
        <v>0</v>
      </c>
      <c r="L118" s="73">
        <v>11</v>
      </c>
      <c r="M118" s="73">
        <f t="shared" si="33"/>
        <v>1</v>
      </c>
      <c r="N118" s="73">
        <f t="shared" si="34"/>
        <v>1</v>
      </c>
      <c r="O118" s="73">
        <f t="shared" si="35"/>
        <v>0</v>
      </c>
      <c r="P118" s="73"/>
      <c r="Q118" s="73"/>
      <c r="R118" s="73">
        <f t="shared" si="36"/>
        <v>60</v>
      </c>
      <c r="S118" s="2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</row>
    <row r="119" spans="1:38" ht="19.5" customHeight="1" x14ac:dyDescent="0.3">
      <c r="A119" s="69">
        <v>113</v>
      </c>
      <c r="B119" s="70" t="s">
        <v>323</v>
      </c>
      <c r="C119" s="70" t="s">
        <v>324</v>
      </c>
      <c r="D119" s="73">
        <v>25</v>
      </c>
      <c r="E119" s="73">
        <f t="shared" si="27"/>
        <v>1</v>
      </c>
      <c r="F119" s="73">
        <f t="shared" si="28"/>
        <v>1</v>
      </c>
      <c r="G119" s="73">
        <f t="shared" si="29"/>
        <v>0</v>
      </c>
      <c r="H119" s="73">
        <v>23</v>
      </c>
      <c r="I119" s="73">
        <f t="shared" si="30"/>
        <v>1</v>
      </c>
      <c r="J119" s="73">
        <f t="shared" si="31"/>
        <v>1</v>
      </c>
      <c r="K119" s="73">
        <f t="shared" si="32"/>
        <v>0</v>
      </c>
      <c r="L119" s="73">
        <v>12</v>
      </c>
      <c r="M119" s="73">
        <f t="shared" si="33"/>
        <v>1</v>
      </c>
      <c r="N119" s="73">
        <f t="shared" si="34"/>
        <v>1</v>
      </c>
      <c r="O119" s="73">
        <f t="shared" si="35"/>
        <v>0</v>
      </c>
      <c r="P119" s="73"/>
      <c r="Q119" s="73"/>
      <c r="R119" s="73">
        <f t="shared" si="36"/>
        <v>60</v>
      </c>
      <c r="S119" s="2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</row>
    <row r="120" spans="1:38" ht="19.5" customHeight="1" x14ac:dyDescent="0.3">
      <c r="A120" s="69">
        <v>114</v>
      </c>
      <c r="B120" s="70" t="s">
        <v>325</v>
      </c>
      <c r="C120" s="70" t="s">
        <v>326</v>
      </c>
      <c r="D120" s="73">
        <v>24</v>
      </c>
      <c r="E120" s="73">
        <f t="shared" si="27"/>
        <v>1</v>
      </c>
      <c r="F120" s="73">
        <f t="shared" si="28"/>
        <v>1</v>
      </c>
      <c r="G120" s="73">
        <f t="shared" si="29"/>
        <v>0</v>
      </c>
      <c r="H120" s="73">
        <v>22</v>
      </c>
      <c r="I120" s="73">
        <f t="shared" si="30"/>
        <v>1</v>
      </c>
      <c r="J120" s="73">
        <f t="shared" si="31"/>
        <v>0</v>
      </c>
      <c r="K120" s="73">
        <f t="shared" si="32"/>
        <v>0</v>
      </c>
      <c r="L120" s="73">
        <v>11</v>
      </c>
      <c r="M120" s="73">
        <f t="shared" si="33"/>
        <v>1</v>
      </c>
      <c r="N120" s="73">
        <f t="shared" si="34"/>
        <v>1</v>
      </c>
      <c r="O120" s="73">
        <f t="shared" si="35"/>
        <v>0</v>
      </c>
      <c r="P120" s="73"/>
      <c r="Q120" s="73"/>
      <c r="R120" s="73">
        <f t="shared" si="36"/>
        <v>57</v>
      </c>
      <c r="S120" s="2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</row>
    <row r="121" spans="1:38" ht="19.5" customHeight="1" x14ac:dyDescent="0.3">
      <c r="A121" s="69">
        <v>115</v>
      </c>
      <c r="B121" s="70" t="s">
        <v>327</v>
      </c>
      <c r="C121" s="70" t="s">
        <v>328</v>
      </c>
      <c r="D121" s="73">
        <v>23</v>
      </c>
      <c r="E121" s="73">
        <f t="shared" si="27"/>
        <v>1</v>
      </c>
      <c r="F121" s="73">
        <f t="shared" si="28"/>
        <v>1</v>
      </c>
      <c r="G121" s="73">
        <f t="shared" si="29"/>
        <v>0</v>
      </c>
      <c r="H121" s="73">
        <v>21</v>
      </c>
      <c r="I121" s="73">
        <f t="shared" si="30"/>
        <v>1</v>
      </c>
      <c r="J121" s="73">
        <f t="shared" si="31"/>
        <v>0</v>
      </c>
      <c r="K121" s="73">
        <f t="shared" si="32"/>
        <v>0</v>
      </c>
      <c r="L121" s="73">
        <v>11</v>
      </c>
      <c r="M121" s="73">
        <f t="shared" si="33"/>
        <v>1</v>
      </c>
      <c r="N121" s="73">
        <f t="shared" si="34"/>
        <v>1</v>
      </c>
      <c r="O121" s="73">
        <f t="shared" si="35"/>
        <v>0</v>
      </c>
      <c r="P121" s="73"/>
      <c r="Q121" s="73"/>
      <c r="R121" s="73">
        <f t="shared" si="36"/>
        <v>55</v>
      </c>
      <c r="S121" s="2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</row>
    <row r="122" spans="1:38" ht="19.5" customHeight="1" x14ac:dyDescent="0.3">
      <c r="A122" s="69">
        <v>116</v>
      </c>
      <c r="B122" s="70" t="s">
        <v>329</v>
      </c>
      <c r="C122" s="70" t="s">
        <v>330</v>
      </c>
      <c r="D122" s="73">
        <v>25</v>
      </c>
      <c r="E122" s="73">
        <f t="shared" si="27"/>
        <v>1</v>
      </c>
      <c r="F122" s="73">
        <f t="shared" si="28"/>
        <v>1</v>
      </c>
      <c r="G122" s="73">
        <f t="shared" si="29"/>
        <v>0</v>
      </c>
      <c r="H122" s="73">
        <v>23</v>
      </c>
      <c r="I122" s="73">
        <f t="shared" si="30"/>
        <v>1</v>
      </c>
      <c r="J122" s="73">
        <f t="shared" si="31"/>
        <v>1</v>
      </c>
      <c r="K122" s="73">
        <f t="shared" si="32"/>
        <v>0</v>
      </c>
      <c r="L122" s="73">
        <v>12</v>
      </c>
      <c r="M122" s="73">
        <f t="shared" si="33"/>
        <v>1</v>
      </c>
      <c r="N122" s="73">
        <f t="shared" si="34"/>
        <v>1</v>
      </c>
      <c r="O122" s="73">
        <f t="shared" si="35"/>
        <v>0</v>
      </c>
      <c r="P122" s="73"/>
      <c r="Q122" s="73"/>
      <c r="R122" s="73">
        <f t="shared" si="36"/>
        <v>60</v>
      </c>
      <c r="S122" s="2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</row>
    <row r="123" spans="1:38" ht="19.5" customHeight="1" x14ac:dyDescent="0.3">
      <c r="A123" s="69">
        <v>117</v>
      </c>
      <c r="B123" s="70" t="s">
        <v>331</v>
      </c>
      <c r="C123" s="70" t="s">
        <v>332</v>
      </c>
      <c r="D123" s="73">
        <v>23</v>
      </c>
      <c r="E123" s="73">
        <f t="shared" si="27"/>
        <v>1</v>
      </c>
      <c r="F123" s="73">
        <f t="shared" si="28"/>
        <v>1</v>
      </c>
      <c r="G123" s="73">
        <f t="shared" si="29"/>
        <v>0</v>
      </c>
      <c r="H123" s="73">
        <v>21</v>
      </c>
      <c r="I123" s="73">
        <f t="shared" si="30"/>
        <v>1</v>
      </c>
      <c r="J123" s="73">
        <f t="shared" si="31"/>
        <v>0</v>
      </c>
      <c r="K123" s="73">
        <f t="shared" si="32"/>
        <v>0</v>
      </c>
      <c r="L123" s="73">
        <v>11</v>
      </c>
      <c r="M123" s="73">
        <f t="shared" si="33"/>
        <v>1</v>
      </c>
      <c r="N123" s="73">
        <f t="shared" si="34"/>
        <v>1</v>
      </c>
      <c r="O123" s="73">
        <f t="shared" si="35"/>
        <v>0</v>
      </c>
      <c r="P123" s="73"/>
      <c r="Q123" s="73"/>
      <c r="R123" s="73">
        <f t="shared" si="36"/>
        <v>55</v>
      </c>
      <c r="S123" s="2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</row>
    <row r="124" spans="1:38" ht="19.5" customHeight="1" x14ac:dyDescent="0.3">
      <c r="A124" s="69">
        <v>118</v>
      </c>
      <c r="B124" s="70" t="s">
        <v>333</v>
      </c>
      <c r="C124" s="70" t="s">
        <v>334</v>
      </c>
      <c r="D124" s="73">
        <v>28</v>
      </c>
      <c r="E124" s="73">
        <f t="shared" si="27"/>
        <v>1</v>
      </c>
      <c r="F124" s="73">
        <f t="shared" si="28"/>
        <v>1</v>
      </c>
      <c r="G124" s="73">
        <f t="shared" si="29"/>
        <v>1</v>
      </c>
      <c r="H124" s="73">
        <v>21</v>
      </c>
      <c r="I124" s="73">
        <f t="shared" si="30"/>
        <v>1</v>
      </c>
      <c r="J124" s="73">
        <f t="shared" si="31"/>
        <v>0</v>
      </c>
      <c r="K124" s="73">
        <f t="shared" si="32"/>
        <v>0</v>
      </c>
      <c r="L124" s="73">
        <v>11</v>
      </c>
      <c r="M124" s="73">
        <f t="shared" si="33"/>
        <v>1</v>
      </c>
      <c r="N124" s="73">
        <f t="shared" si="34"/>
        <v>1</v>
      </c>
      <c r="O124" s="73">
        <f t="shared" si="35"/>
        <v>0</v>
      </c>
      <c r="P124" s="73"/>
      <c r="Q124" s="73"/>
      <c r="R124" s="73">
        <f t="shared" si="36"/>
        <v>60</v>
      </c>
      <c r="S124" s="2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</row>
    <row r="125" spans="1:38" ht="15.75" customHeight="1" x14ac:dyDescent="0.3">
      <c r="A125" s="71"/>
      <c r="B125" s="71"/>
      <c r="C125" s="71"/>
      <c r="D125" s="71"/>
      <c r="E125" s="71">
        <f>COUNTIF(E7:E124,1)</f>
        <v>118</v>
      </c>
      <c r="F125" s="71">
        <f>COUNTIF(F7:F124,1)</f>
        <v>118</v>
      </c>
      <c r="G125" s="71">
        <f>COUNTIF(G7:G124,1)</f>
        <v>47</v>
      </c>
      <c r="H125" s="71"/>
      <c r="I125" s="71">
        <f>COUNTIF(I7:I124,1)</f>
        <v>118</v>
      </c>
      <c r="J125" s="71">
        <f>COUNTIF(J7:J124,1)</f>
        <v>35</v>
      </c>
      <c r="K125" s="71">
        <f>COUNTIF(K7:K124,1)</f>
        <v>0</v>
      </c>
      <c r="L125" s="71"/>
      <c r="M125" s="71">
        <f>COUNTIF(M7:M124,1)</f>
        <v>118</v>
      </c>
      <c r="N125" s="71">
        <f>COUNTIF(N7:N124,1)</f>
        <v>118</v>
      </c>
      <c r="O125" s="71">
        <f>COUNTIF(O7:O124,1)</f>
        <v>5</v>
      </c>
      <c r="P125" s="71"/>
      <c r="Q125" s="71"/>
      <c r="R125" s="73">
        <f t="shared" si="36"/>
        <v>0</v>
      </c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</row>
    <row r="126" spans="1:38" ht="15.75" customHeight="1" x14ac:dyDescent="0.3">
      <c r="A126" s="36"/>
      <c r="B126" s="36"/>
      <c r="C126" s="36"/>
      <c r="D126" s="36"/>
      <c r="E126" s="36">
        <f>IF(E125/84&gt;=0.7,1,0)</f>
        <v>1</v>
      </c>
      <c r="F126" s="36">
        <f t="shared" ref="F126:G126" si="37">IF(F125/84&gt;=0.7,1,0)</f>
        <v>1</v>
      </c>
      <c r="G126" s="36">
        <f t="shared" si="37"/>
        <v>0</v>
      </c>
      <c r="H126" s="36"/>
      <c r="I126" s="36">
        <f>IF(I125/84&gt;=0.7,1,0)</f>
        <v>1</v>
      </c>
      <c r="J126" s="36">
        <f t="shared" ref="J126:K126" si="38">IF(J125/84&gt;=0.7,1,0)</f>
        <v>0</v>
      </c>
      <c r="K126" s="36">
        <f t="shared" si="38"/>
        <v>0</v>
      </c>
      <c r="L126" s="36"/>
      <c r="M126" s="36">
        <f>IF(M125/84&gt;=0.7,1,0)</f>
        <v>1</v>
      </c>
      <c r="N126" s="36">
        <f t="shared" ref="N126:O126" si="39">IF(N125/84&gt;=0.7,1,0)</f>
        <v>1</v>
      </c>
      <c r="O126" s="36">
        <f t="shared" si="39"/>
        <v>0</v>
      </c>
      <c r="P126" s="36"/>
      <c r="Q126" s="36"/>
      <c r="R126" s="116">
        <f t="shared" si="36"/>
        <v>0</v>
      </c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</row>
    <row r="127" spans="1:38" ht="15.7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</row>
    <row r="128" spans="1:38" ht="15.7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</row>
    <row r="129" spans="1:38" ht="15.7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</row>
    <row r="130" spans="1:38" ht="15.7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</row>
    <row r="131" spans="1:38" ht="15.7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</row>
    <row r="132" spans="1:38" ht="15.7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</row>
    <row r="133" spans="1:38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</row>
    <row r="134" spans="1:38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</row>
    <row r="135" spans="1:38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</row>
    <row r="136" spans="1:38" ht="15.7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</row>
    <row r="137" spans="1:38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</row>
    <row r="138" spans="1:38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</row>
    <row r="139" spans="1:38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</row>
    <row r="140" spans="1:38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</row>
    <row r="141" spans="1:38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</row>
    <row r="142" spans="1:38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</row>
    <row r="143" spans="1:38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</row>
    <row r="144" spans="1:38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</row>
    <row r="145" spans="1:38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</row>
    <row r="146" spans="1:38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</row>
    <row r="147" spans="1:38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</row>
    <row r="148" spans="1:38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</row>
    <row r="149" spans="1:38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</row>
    <row r="150" spans="1:38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</row>
    <row r="151" spans="1:38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</row>
    <row r="152" spans="1:38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</row>
    <row r="153" spans="1:38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</row>
    <row r="154" spans="1:38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</row>
    <row r="155" spans="1:38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</row>
    <row r="156" spans="1:38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</row>
    <row r="157" spans="1:38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</row>
    <row r="158" spans="1:38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</row>
    <row r="159" spans="1:38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</row>
    <row r="160" spans="1:38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</row>
    <row r="161" spans="1:38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</row>
    <row r="162" spans="1:38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</row>
    <row r="163" spans="1:38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</row>
    <row r="164" spans="1:38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</row>
    <row r="165" spans="1:38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</row>
    <row r="166" spans="1:38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</row>
    <row r="167" spans="1:38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</row>
    <row r="168" spans="1:38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</row>
    <row r="169" spans="1:38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</row>
    <row r="170" spans="1:38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</row>
    <row r="171" spans="1:38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</row>
    <row r="172" spans="1:38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</row>
    <row r="173" spans="1:38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</row>
    <row r="174" spans="1:38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</row>
    <row r="175" spans="1:38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</row>
    <row r="176" spans="1:38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</row>
    <row r="177" spans="1:38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</row>
    <row r="178" spans="1:38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</row>
    <row r="179" spans="1:38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</row>
    <row r="180" spans="1:38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</row>
    <row r="181" spans="1:38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</row>
    <row r="182" spans="1:38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</row>
    <row r="183" spans="1:38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</row>
    <row r="184" spans="1:38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</row>
    <row r="185" spans="1:38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</row>
    <row r="186" spans="1:38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</row>
    <row r="187" spans="1:38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</row>
    <row r="188" spans="1:38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</row>
    <row r="189" spans="1:38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</row>
    <row r="190" spans="1:38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</row>
    <row r="191" spans="1:38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</row>
    <row r="192" spans="1:38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</row>
    <row r="193" spans="1:38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</row>
    <row r="194" spans="1:38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</row>
    <row r="195" spans="1:38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</row>
    <row r="196" spans="1:38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</row>
    <row r="197" spans="1:38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</row>
    <row r="198" spans="1:38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</row>
    <row r="199" spans="1:38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</row>
    <row r="200" spans="1:38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</row>
    <row r="201" spans="1:38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</row>
    <row r="202" spans="1:38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</row>
    <row r="203" spans="1:38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</row>
    <row r="204" spans="1:38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</row>
    <row r="205" spans="1:38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</row>
    <row r="206" spans="1:38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</row>
    <row r="207" spans="1:38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</row>
    <row r="208" spans="1:38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</row>
    <row r="209" spans="1:38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</row>
    <row r="210" spans="1:38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</row>
    <row r="211" spans="1:38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</row>
    <row r="212" spans="1:38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</row>
    <row r="213" spans="1:38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</row>
    <row r="214" spans="1:38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</row>
    <row r="215" spans="1:38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</row>
    <row r="216" spans="1:38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</row>
    <row r="217" spans="1:38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</row>
    <row r="218" spans="1:38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</row>
    <row r="219" spans="1:38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</row>
    <row r="220" spans="1:38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</row>
    <row r="221" spans="1:38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</row>
    <row r="222" spans="1:38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</row>
    <row r="223" spans="1:38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</row>
    <row r="224" spans="1:38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</row>
    <row r="225" spans="1:38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</row>
    <row r="226" spans="1:38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</row>
    <row r="227" spans="1:38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</row>
    <row r="228" spans="1:38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</row>
    <row r="229" spans="1:38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</row>
    <row r="230" spans="1:38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</row>
    <row r="231" spans="1:38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</row>
    <row r="232" spans="1:38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</row>
    <row r="233" spans="1:38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</row>
    <row r="234" spans="1:38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</row>
    <row r="235" spans="1:38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</row>
    <row r="236" spans="1:38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</row>
    <row r="237" spans="1:38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</row>
    <row r="238" spans="1:38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</row>
    <row r="239" spans="1:38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</row>
    <row r="240" spans="1:38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</row>
    <row r="241" spans="1:38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</row>
    <row r="242" spans="1:38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</row>
    <row r="243" spans="1:38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</row>
    <row r="244" spans="1:38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</row>
    <row r="245" spans="1:38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</row>
    <row r="246" spans="1:38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</row>
    <row r="247" spans="1:38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</row>
    <row r="248" spans="1:38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</row>
    <row r="249" spans="1:38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</row>
    <row r="250" spans="1:38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</row>
    <row r="251" spans="1:38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</row>
    <row r="252" spans="1:38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</row>
    <row r="253" spans="1:38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</row>
    <row r="254" spans="1:38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</row>
    <row r="255" spans="1:38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</row>
    <row r="256" spans="1:38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</row>
    <row r="257" spans="1:38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</row>
    <row r="258" spans="1:38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</row>
    <row r="259" spans="1:38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</row>
    <row r="260" spans="1:38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</row>
    <row r="261" spans="1:38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</row>
    <row r="262" spans="1:38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</row>
    <row r="263" spans="1:38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</row>
    <row r="264" spans="1:38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</row>
    <row r="265" spans="1:38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</row>
    <row r="266" spans="1:38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</row>
    <row r="267" spans="1:38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</row>
    <row r="268" spans="1:38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</row>
    <row r="269" spans="1:38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</row>
    <row r="270" spans="1:38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</row>
    <row r="271" spans="1:38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</row>
    <row r="272" spans="1:38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</row>
    <row r="273" spans="1:38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</row>
    <row r="274" spans="1:38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</row>
    <row r="275" spans="1:38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</row>
    <row r="276" spans="1:38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</row>
    <row r="277" spans="1:38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</row>
    <row r="278" spans="1:38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</row>
    <row r="279" spans="1:38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</row>
    <row r="280" spans="1:38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</row>
    <row r="281" spans="1:38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</row>
    <row r="282" spans="1:38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</row>
    <row r="283" spans="1:38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</row>
    <row r="284" spans="1:38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</row>
    <row r="285" spans="1:38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</row>
    <row r="286" spans="1:38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</row>
    <row r="287" spans="1:38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</row>
    <row r="288" spans="1:38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</row>
    <row r="289" spans="1:38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</row>
    <row r="290" spans="1:38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</row>
    <row r="291" spans="1:38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</row>
    <row r="292" spans="1:38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</row>
    <row r="293" spans="1:38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</row>
    <row r="294" spans="1:38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</row>
    <row r="295" spans="1:38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</row>
    <row r="296" spans="1:38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</row>
    <row r="297" spans="1:38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</row>
    <row r="298" spans="1:38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</row>
    <row r="299" spans="1:38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</row>
    <row r="300" spans="1:38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</row>
    <row r="301" spans="1:38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</row>
    <row r="302" spans="1:38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</row>
    <row r="303" spans="1:38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</row>
    <row r="304" spans="1:38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</row>
    <row r="305" spans="1:38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</row>
    <row r="306" spans="1:38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</row>
    <row r="307" spans="1:38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</row>
    <row r="308" spans="1:38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</row>
    <row r="309" spans="1:38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</row>
    <row r="310" spans="1:38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</row>
    <row r="311" spans="1:38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</row>
    <row r="312" spans="1:38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</row>
    <row r="313" spans="1:38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</row>
    <row r="314" spans="1:38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</row>
    <row r="315" spans="1:38" ht="15.75" customHeight="1" x14ac:dyDescent="0.25"/>
    <row r="316" spans="1:38" ht="15.75" customHeight="1" x14ac:dyDescent="0.25"/>
    <row r="317" spans="1:38" ht="15.75" customHeight="1" x14ac:dyDescent="0.25"/>
    <row r="318" spans="1:38" ht="15.75" customHeight="1" x14ac:dyDescent="0.25"/>
    <row r="319" spans="1:38" ht="15.75" customHeight="1" x14ac:dyDescent="0.25"/>
    <row r="320" spans="1:38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24 I7:K124 M7:O1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994"/>
  <sheetViews>
    <sheetView zoomScaleNormal="100" workbookViewId="0">
      <selection activeCell="A4" sqref="A4:R125"/>
    </sheetView>
  </sheetViews>
  <sheetFormatPr defaultColWidth="12.59765625" defaultRowHeight="15" customHeight="1" x14ac:dyDescent="0.25"/>
  <cols>
    <col min="1" max="1" width="5.69921875" customWidth="1"/>
    <col min="2" max="2" width="14.19921875" customWidth="1"/>
    <col min="3" max="3" width="27.8984375" customWidth="1"/>
    <col min="4" max="17" width="13.19921875" customWidth="1"/>
    <col min="18" max="18" width="6.3984375" customWidth="1"/>
    <col min="19" max="35" width="8" customWidth="1"/>
  </cols>
  <sheetData>
    <row r="1" spans="1:35" ht="19.5" customHeight="1" x14ac:dyDescent="0.25">
      <c r="A1" s="9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80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5" ht="19.5" customHeight="1" x14ac:dyDescent="0.25">
      <c r="A2" s="9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80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5" ht="19.5" customHeight="1" x14ac:dyDescent="0.25">
      <c r="A3" s="115" t="str">
        <f>'CO-PO Mapping'!A3:P3</f>
        <v>IV YEAR VII SEM SEC A and B (8TT6-60.2)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35" ht="37.5" customHeight="1" x14ac:dyDescent="0.25">
      <c r="A4" s="63" t="s">
        <v>25</v>
      </c>
      <c r="B4" s="120" t="s">
        <v>55</v>
      </c>
      <c r="C4" s="63" t="s">
        <v>27</v>
      </c>
      <c r="D4" s="10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09" t="s">
        <v>30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7.5" customHeight="1" x14ac:dyDescent="0.25">
      <c r="A5" s="63"/>
      <c r="B5" s="120"/>
      <c r="C5" s="63" t="s">
        <v>56</v>
      </c>
      <c r="D5" s="63" t="s">
        <v>57</v>
      </c>
      <c r="E5" s="63" t="s">
        <v>58</v>
      </c>
      <c r="F5" s="63" t="s">
        <v>59</v>
      </c>
      <c r="G5" s="117" t="s">
        <v>86</v>
      </c>
      <c r="H5" s="117" t="s">
        <v>84</v>
      </c>
      <c r="I5" s="117" t="s">
        <v>85</v>
      </c>
      <c r="J5" s="63" t="s">
        <v>67</v>
      </c>
      <c r="K5" s="117" t="s">
        <v>86</v>
      </c>
      <c r="L5" s="117" t="s">
        <v>84</v>
      </c>
      <c r="M5" s="117" t="s">
        <v>85</v>
      </c>
      <c r="N5" s="63" t="s">
        <v>68</v>
      </c>
      <c r="O5" s="117" t="s">
        <v>86</v>
      </c>
      <c r="P5" s="117" t="s">
        <v>84</v>
      </c>
      <c r="Q5" s="117" t="s">
        <v>85</v>
      </c>
      <c r="R5" s="118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6" spans="1:35" ht="37.5" customHeight="1" x14ac:dyDescent="0.25">
      <c r="A6" s="63"/>
      <c r="B6" s="120"/>
      <c r="C6" s="63" t="s">
        <v>32</v>
      </c>
      <c r="D6" s="63"/>
      <c r="E6" s="63"/>
      <c r="F6" s="63">
        <v>14</v>
      </c>
      <c r="G6" s="118"/>
      <c r="H6" s="118"/>
      <c r="I6" s="118"/>
      <c r="J6" s="63">
        <v>28</v>
      </c>
      <c r="K6" s="118"/>
      <c r="L6" s="118"/>
      <c r="M6" s="118"/>
      <c r="N6" s="63">
        <v>28</v>
      </c>
      <c r="O6" s="118"/>
      <c r="P6" s="118"/>
      <c r="Q6" s="118"/>
      <c r="R6" s="63">
        <v>70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9.5" customHeight="1" x14ac:dyDescent="0.3">
      <c r="A7" s="69">
        <v>1</v>
      </c>
      <c r="B7" s="70" t="s">
        <v>99</v>
      </c>
      <c r="C7" s="70" t="s">
        <v>100</v>
      </c>
      <c r="D7" s="73"/>
      <c r="E7" s="55"/>
      <c r="F7" s="73">
        <v>11</v>
      </c>
      <c r="G7" s="73">
        <f>IF(F7&gt;=($F$6*0.7),1,0)</f>
        <v>1</v>
      </c>
      <c r="H7" s="73">
        <f>IF(F7&gt;=($F$6*0.8),1,0)</f>
        <v>0</v>
      </c>
      <c r="I7" s="73">
        <f>IF(F7&gt;=($F$6*0.9),1,0)</f>
        <v>0</v>
      </c>
      <c r="J7" s="73">
        <v>21</v>
      </c>
      <c r="K7" s="73">
        <f>IF(J7&gt;=($J$6*0.7),1,0)</f>
        <v>1</v>
      </c>
      <c r="L7" s="73">
        <f>IF(J7&gt;=($J$6*0.8),1,0)</f>
        <v>0</v>
      </c>
      <c r="M7" s="73">
        <f>IF(J7&gt;=($J$6*0.9),1,0)</f>
        <v>0</v>
      </c>
      <c r="N7" s="73">
        <v>23</v>
      </c>
      <c r="O7" s="73">
        <f>IF(N7&gt;=($N$6*0.7),1,0)</f>
        <v>1</v>
      </c>
      <c r="P7" s="73">
        <f>IF(N7&gt;=($N$6*0.8),1,0)</f>
        <v>1</v>
      </c>
      <c r="Q7" s="73">
        <f>IF(N7&gt;=($N$6*0.9),1,0)</f>
        <v>0</v>
      </c>
      <c r="R7" s="74">
        <f t="shared" ref="R7:R90" si="0">N7+J7+F7</f>
        <v>55</v>
      </c>
      <c r="S7" s="2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</row>
    <row r="8" spans="1:35" ht="19.5" customHeight="1" x14ac:dyDescent="0.3">
      <c r="A8" s="69">
        <v>2</v>
      </c>
      <c r="B8" s="70" t="s">
        <v>101</v>
      </c>
      <c r="C8" s="70" t="s">
        <v>102</v>
      </c>
      <c r="D8" s="73"/>
      <c r="E8" s="55"/>
      <c r="F8" s="73">
        <v>12</v>
      </c>
      <c r="G8" s="73">
        <f t="shared" ref="G8:G71" si="1">IF(F8&gt;=($F$6*0.7),1,0)</f>
        <v>1</v>
      </c>
      <c r="H8" s="73">
        <f t="shared" ref="H8:H71" si="2">IF(F8&gt;=($F$6*0.8),1,0)</f>
        <v>1</v>
      </c>
      <c r="I8" s="73">
        <f t="shared" ref="I8:I71" si="3">IF(F8&gt;=($F$6*0.9),1,0)</f>
        <v>0</v>
      </c>
      <c r="J8" s="73">
        <v>23</v>
      </c>
      <c r="K8" s="73">
        <f t="shared" ref="K8:K71" si="4">IF(J8&gt;=($J$6*0.7),1,0)</f>
        <v>1</v>
      </c>
      <c r="L8" s="73">
        <f t="shared" ref="L8:L71" si="5">IF(J8&gt;=($J$6*0.8),1,0)</f>
        <v>1</v>
      </c>
      <c r="M8" s="73">
        <f t="shared" ref="M8:M71" si="6">IF(J8&gt;=($J$6*0.9),1,0)</f>
        <v>0</v>
      </c>
      <c r="N8" s="73">
        <v>24</v>
      </c>
      <c r="O8" s="73">
        <f t="shared" ref="O8:O71" si="7">IF(N8&gt;=($N$6*0.7),1,0)</f>
        <v>1</v>
      </c>
      <c r="P8" s="73">
        <f t="shared" ref="P8:P71" si="8">IF(N8&gt;=($N$6*0.8),1,0)</f>
        <v>1</v>
      </c>
      <c r="Q8" s="73">
        <f t="shared" ref="Q8:Q71" si="9">IF(N8&gt;=($N$6*0.9),1,0)</f>
        <v>0</v>
      </c>
      <c r="R8" s="74">
        <f t="shared" si="0"/>
        <v>59</v>
      </c>
      <c r="S8" s="2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19.5" customHeight="1" x14ac:dyDescent="0.3">
      <c r="A9" s="69">
        <v>3</v>
      </c>
      <c r="B9" s="70" t="s">
        <v>103</v>
      </c>
      <c r="C9" s="70" t="s">
        <v>104</v>
      </c>
      <c r="D9" s="73"/>
      <c r="E9" s="55"/>
      <c r="F9" s="73">
        <v>11</v>
      </c>
      <c r="G9" s="73">
        <f t="shared" si="1"/>
        <v>1</v>
      </c>
      <c r="H9" s="73">
        <f t="shared" si="2"/>
        <v>0</v>
      </c>
      <c r="I9" s="73">
        <f t="shared" si="3"/>
        <v>0</v>
      </c>
      <c r="J9" s="73">
        <v>22</v>
      </c>
      <c r="K9" s="73">
        <f t="shared" si="4"/>
        <v>1</v>
      </c>
      <c r="L9" s="73">
        <f t="shared" si="5"/>
        <v>0</v>
      </c>
      <c r="M9" s="73">
        <f t="shared" si="6"/>
        <v>0</v>
      </c>
      <c r="N9" s="73">
        <v>23</v>
      </c>
      <c r="O9" s="73">
        <f t="shared" si="7"/>
        <v>1</v>
      </c>
      <c r="P9" s="73">
        <f t="shared" si="8"/>
        <v>1</v>
      </c>
      <c r="Q9" s="73">
        <f t="shared" si="9"/>
        <v>0</v>
      </c>
      <c r="R9" s="74">
        <f t="shared" si="0"/>
        <v>56</v>
      </c>
      <c r="S9" s="2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</row>
    <row r="10" spans="1:35" ht="19.5" customHeight="1" x14ac:dyDescent="0.3">
      <c r="A10" s="69">
        <v>4</v>
      </c>
      <c r="B10" s="70" t="s">
        <v>105</v>
      </c>
      <c r="C10" s="70" t="s">
        <v>106</v>
      </c>
      <c r="D10" s="73"/>
      <c r="E10" s="55"/>
      <c r="F10" s="73">
        <v>11</v>
      </c>
      <c r="G10" s="73">
        <f t="shared" si="1"/>
        <v>1</v>
      </c>
      <c r="H10" s="73">
        <f t="shared" si="2"/>
        <v>0</v>
      </c>
      <c r="I10" s="73">
        <f t="shared" si="3"/>
        <v>0</v>
      </c>
      <c r="J10" s="73">
        <v>22</v>
      </c>
      <c r="K10" s="73">
        <f t="shared" si="4"/>
        <v>1</v>
      </c>
      <c r="L10" s="73">
        <f t="shared" si="5"/>
        <v>0</v>
      </c>
      <c r="M10" s="73">
        <f t="shared" si="6"/>
        <v>0</v>
      </c>
      <c r="N10" s="73">
        <v>22</v>
      </c>
      <c r="O10" s="73">
        <f t="shared" si="7"/>
        <v>1</v>
      </c>
      <c r="P10" s="73">
        <f t="shared" si="8"/>
        <v>0</v>
      </c>
      <c r="Q10" s="73">
        <f t="shared" si="9"/>
        <v>0</v>
      </c>
      <c r="R10" s="74">
        <f t="shared" si="0"/>
        <v>55</v>
      </c>
      <c r="S10" s="2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spans="1:35" ht="19.5" customHeight="1" x14ac:dyDescent="0.3">
      <c r="A11" s="69">
        <v>5</v>
      </c>
      <c r="B11" s="70" t="s">
        <v>107</v>
      </c>
      <c r="C11" s="70" t="s">
        <v>108</v>
      </c>
      <c r="D11" s="73"/>
      <c r="E11" s="55"/>
      <c r="F11" s="73">
        <v>10</v>
      </c>
      <c r="G11" s="73">
        <f t="shared" si="1"/>
        <v>1</v>
      </c>
      <c r="H11" s="73">
        <f t="shared" si="2"/>
        <v>0</v>
      </c>
      <c r="I11" s="73">
        <f t="shared" si="3"/>
        <v>0</v>
      </c>
      <c r="J11" s="73">
        <v>20</v>
      </c>
      <c r="K11" s="73">
        <f t="shared" si="4"/>
        <v>1</v>
      </c>
      <c r="L11" s="73">
        <f t="shared" si="5"/>
        <v>0</v>
      </c>
      <c r="M11" s="73">
        <f t="shared" si="6"/>
        <v>0</v>
      </c>
      <c r="N11" s="73">
        <v>22</v>
      </c>
      <c r="O11" s="73">
        <f t="shared" si="7"/>
        <v>1</v>
      </c>
      <c r="P11" s="73">
        <f t="shared" si="8"/>
        <v>0</v>
      </c>
      <c r="Q11" s="73">
        <f t="shared" si="9"/>
        <v>0</v>
      </c>
      <c r="R11" s="74">
        <f t="shared" si="0"/>
        <v>52</v>
      </c>
      <c r="S11" s="2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</row>
    <row r="12" spans="1:35" ht="19.5" customHeight="1" x14ac:dyDescent="0.3">
      <c r="A12" s="69">
        <v>6</v>
      </c>
      <c r="B12" s="70" t="s">
        <v>109</v>
      </c>
      <c r="C12" s="70" t="s">
        <v>110</v>
      </c>
      <c r="D12" s="73"/>
      <c r="E12" s="55"/>
      <c r="F12" s="73">
        <v>11</v>
      </c>
      <c r="G12" s="73">
        <f t="shared" si="1"/>
        <v>1</v>
      </c>
      <c r="H12" s="73">
        <f t="shared" si="2"/>
        <v>0</v>
      </c>
      <c r="I12" s="73">
        <f t="shared" si="3"/>
        <v>0</v>
      </c>
      <c r="J12" s="73">
        <v>21</v>
      </c>
      <c r="K12" s="73">
        <f t="shared" si="4"/>
        <v>1</v>
      </c>
      <c r="L12" s="73">
        <f t="shared" si="5"/>
        <v>0</v>
      </c>
      <c r="M12" s="73">
        <f t="shared" si="6"/>
        <v>0</v>
      </c>
      <c r="N12" s="73">
        <v>23</v>
      </c>
      <c r="O12" s="73">
        <f t="shared" si="7"/>
        <v>1</v>
      </c>
      <c r="P12" s="73">
        <f t="shared" si="8"/>
        <v>1</v>
      </c>
      <c r="Q12" s="73">
        <f t="shared" si="9"/>
        <v>0</v>
      </c>
      <c r="R12" s="74">
        <f t="shared" si="0"/>
        <v>55</v>
      </c>
      <c r="S12" s="2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</row>
    <row r="13" spans="1:35" ht="19.5" customHeight="1" x14ac:dyDescent="0.3">
      <c r="A13" s="69">
        <v>7</v>
      </c>
      <c r="B13" s="70" t="s">
        <v>111</v>
      </c>
      <c r="C13" s="70" t="s">
        <v>112</v>
      </c>
      <c r="D13" s="73"/>
      <c r="E13" s="55"/>
      <c r="F13" s="73">
        <v>10</v>
      </c>
      <c r="G13" s="73">
        <f t="shared" si="1"/>
        <v>1</v>
      </c>
      <c r="H13" s="73">
        <f t="shared" si="2"/>
        <v>0</v>
      </c>
      <c r="I13" s="73">
        <f t="shared" si="3"/>
        <v>0</v>
      </c>
      <c r="J13" s="73">
        <v>21</v>
      </c>
      <c r="K13" s="73">
        <f t="shared" si="4"/>
        <v>1</v>
      </c>
      <c r="L13" s="73">
        <f t="shared" si="5"/>
        <v>0</v>
      </c>
      <c r="M13" s="73">
        <f t="shared" si="6"/>
        <v>0</v>
      </c>
      <c r="N13" s="73">
        <v>22</v>
      </c>
      <c r="O13" s="73">
        <f t="shared" si="7"/>
        <v>1</v>
      </c>
      <c r="P13" s="73">
        <f t="shared" si="8"/>
        <v>0</v>
      </c>
      <c r="Q13" s="73">
        <f t="shared" si="9"/>
        <v>0</v>
      </c>
      <c r="R13" s="74">
        <f t="shared" si="0"/>
        <v>53</v>
      </c>
      <c r="S13" s="2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</row>
    <row r="14" spans="1:35" ht="19.5" customHeight="1" x14ac:dyDescent="0.3">
      <c r="A14" s="69">
        <v>8</v>
      </c>
      <c r="B14" s="70" t="s">
        <v>113</v>
      </c>
      <c r="C14" s="70" t="s">
        <v>114</v>
      </c>
      <c r="D14" s="73"/>
      <c r="E14" s="55"/>
      <c r="F14" s="73">
        <v>11</v>
      </c>
      <c r="G14" s="73">
        <f t="shared" si="1"/>
        <v>1</v>
      </c>
      <c r="H14" s="73">
        <f t="shared" si="2"/>
        <v>0</v>
      </c>
      <c r="I14" s="73">
        <f t="shared" si="3"/>
        <v>0</v>
      </c>
      <c r="J14" s="73">
        <v>21</v>
      </c>
      <c r="K14" s="73">
        <f t="shared" si="4"/>
        <v>1</v>
      </c>
      <c r="L14" s="73">
        <f t="shared" si="5"/>
        <v>0</v>
      </c>
      <c r="M14" s="73">
        <f t="shared" si="6"/>
        <v>0</v>
      </c>
      <c r="N14" s="73">
        <v>22</v>
      </c>
      <c r="O14" s="73">
        <f t="shared" si="7"/>
        <v>1</v>
      </c>
      <c r="P14" s="73">
        <f t="shared" si="8"/>
        <v>0</v>
      </c>
      <c r="Q14" s="73">
        <f t="shared" si="9"/>
        <v>0</v>
      </c>
      <c r="R14" s="74">
        <f t="shared" si="0"/>
        <v>54</v>
      </c>
      <c r="S14" s="2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1:35" ht="19.5" customHeight="1" x14ac:dyDescent="0.3">
      <c r="A15" s="69">
        <v>9</v>
      </c>
      <c r="B15" s="70" t="s">
        <v>115</v>
      </c>
      <c r="C15" s="70" t="s">
        <v>116</v>
      </c>
      <c r="D15" s="73"/>
      <c r="E15" s="55"/>
      <c r="F15" s="73">
        <v>11</v>
      </c>
      <c r="G15" s="73">
        <f t="shared" si="1"/>
        <v>1</v>
      </c>
      <c r="H15" s="73">
        <f t="shared" si="2"/>
        <v>0</v>
      </c>
      <c r="I15" s="73">
        <f t="shared" si="3"/>
        <v>0</v>
      </c>
      <c r="J15" s="73">
        <v>21</v>
      </c>
      <c r="K15" s="73">
        <f t="shared" si="4"/>
        <v>1</v>
      </c>
      <c r="L15" s="73">
        <f t="shared" si="5"/>
        <v>0</v>
      </c>
      <c r="M15" s="73">
        <f t="shared" si="6"/>
        <v>0</v>
      </c>
      <c r="N15" s="73">
        <v>23</v>
      </c>
      <c r="O15" s="73">
        <f t="shared" si="7"/>
        <v>1</v>
      </c>
      <c r="P15" s="73">
        <f t="shared" si="8"/>
        <v>1</v>
      </c>
      <c r="Q15" s="73">
        <f t="shared" si="9"/>
        <v>0</v>
      </c>
      <c r="R15" s="74">
        <f t="shared" si="0"/>
        <v>55</v>
      </c>
      <c r="S15" s="2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ht="19.5" customHeight="1" x14ac:dyDescent="0.3">
      <c r="A16" s="69">
        <v>10</v>
      </c>
      <c r="B16" s="70" t="s">
        <v>117</v>
      </c>
      <c r="C16" s="70" t="s">
        <v>118</v>
      </c>
      <c r="D16" s="73"/>
      <c r="E16" s="55"/>
      <c r="F16" s="73">
        <v>11</v>
      </c>
      <c r="G16" s="73">
        <f t="shared" si="1"/>
        <v>1</v>
      </c>
      <c r="H16" s="73">
        <f t="shared" si="2"/>
        <v>0</v>
      </c>
      <c r="I16" s="73">
        <f t="shared" si="3"/>
        <v>0</v>
      </c>
      <c r="J16" s="73">
        <v>22</v>
      </c>
      <c r="K16" s="73">
        <f t="shared" si="4"/>
        <v>1</v>
      </c>
      <c r="L16" s="73">
        <f t="shared" si="5"/>
        <v>0</v>
      </c>
      <c r="M16" s="73">
        <f t="shared" si="6"/>
        <v>0</v>
      </c>
      <c r="N16" s="73">
        <v>22</v>
      </c>
      <c r="O16" s="73">
        <f t="shared" si="7"/>
        <v>1</v>
      </c>
      <c r="P16" s="73">
        <f t="shared" si="8"/>
        <v>0</v>
      </c>
      <c r="Q16" s="73">
        <f t="shared" si="9"/>
        <v>0</v>
      </c>
      <c r="R16" s="74">
        <f t="shared" si="0"/>
        <v>55</v>
      </c>
      <c r="S16" s="2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1:35" ht="19.5" customHeight="1" x14ac:dyDescent="0.3">
      <c r="A17" s="69">
        <v>11</v>
      </c>
      <c r="B17" s="70" t="s">
        <v>119</v>
      </c>
      <c r="C17" s="70" t="s">
        <v>120</v>
      </c>
      <c r="D17" s="73"/>
      <c r="E17" s="55"/>
      <c r="F17" s="73">
        <v>12</v>
      </c>
      <c r="G17" s="73">
        <f t="shared" si="1"/>
        <v>1</v>
      </c>
      <c r="H17" s="73">
        <f t="shared" si="2"/>
        <v>1</v>
      </c>
      <c r="I17" s="73">
        <f t="shared" si="3"/>
        <v>0</v>
      </c>
      <c r="J17" s="73">
        <v>21</v>
      </c>
      <c r="K17" s="73">
        <f t="shared" si="4"/>
        <v>1</v>
      </c>
      <c r="L17" s="73">
        <f t="shared" si="5"/>
        <v>0</v>
      </c>
      <c r="M17" s="73">
        <f t="shared" si="6"/>
        <v>0</v>
      </c>
      <c r="N17" s="73">
        <v>23</v>
      </c>
      <c r="O17" s="73">
        <f t="shared" si="7"/>
        <v>1</v>
      </c>
      <c r="P17" s="73">
        <f t="shared" si="8"/>
        <v>1</v>
      </c>
      <c r="Q17" s="73">
        <f t="shared" si="9"/>
        <v>0</v>
      </c>
      <c r="R17" s="74">
        <f t="shared" si="0"/>
        <v>56</v>
      </c>
      <c r="S17" s="2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5" ht="19.5" customHeight="1" x14ac:dyDescent="0.3">
      <c r="A18" s="69">
        <v>12</v>
      </c>
      <c r="B18" s="70" t="s">
        <v>121</v>
      </c>
      <c r="C18" s="70" t="s">
        <v>122</v>
      </c>
      <c r="D18" s="73"/>
      <c r="E18" s="55"/>
      <c r="F18" s="73">
        <v>11</v>
      </c>
      <c r="G18" s="73">
        <f t="shared" si="1"/>
        <v>1</v>
      </c>
      <c r="H18" s="73">
        <f t="shared" si="2"/>
        <v>0</v>
      </c>
      <c r="I18" s="73">
        <f t="shared" si="3"/>
        <v>0</v>
      </c>
      <c r="J18" s="73">
        <v>20</v>
      </c>
      <c r="K18" s="73">
        <f t="shared" si="4"/>
        <v>1</v>
      </c>
      <c r="L18" s="73">
        <f t="shared" si="5"/>
        <v>0</v>
      </c>
      <c r="M18" s="73">
        <f t="shared" si="6"/>
        <v>0</v>
      </c>
      <c r="N18" s="73">
        <v>22</v>
      </c>
      <c r="O18" s="73">
        <f t="shared" si="7"/>
        <v>1</v>
      </c>
      <c r="P18" s="73">
        <f t="shared" si="8"/>
        <v>0</v>
      </c>
      <c r="Q18" s="73">
        <f t="shared" si="9"/>
        <v>0</v>
      </c>
      <c r="R18" s="74">
        <f t="shared" si="0"/>
        <v>53</v>
      </c>
      <c r="S18" s="2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1:35" ht="19.5" customHeight="1" x14ac:dyDescent="0.3">
      <c r="A19" s="69">
        <v>13</v>
      </c>
      <c r="B19" s="70" t="s">
        <v>123</v>
      </c>
      <c r="C19" s="70" t="s">
        <v>124</v>
      </c>
      <c r="D19" s="73"/>
      <c r="E19" s="55"/>
      <c r="F19" s="73">
        <v>12</v>
      </c>
      <c r="G19" s="73">
        <f t="shared" si="1"/>
        <v>1</v>
      </c>
      <c r="H19" s="73">
        <f t="shared" si="2"/>
        <v>1</v>
      </c>
      <c r="I19" s="73">
        <f t="shared" si="3"/>
        <v>0</v>
      </c>
      <c r="J19" s="73">
        <v>23</v>
      </c>
      <c r="K19" s="73">
        <f t="shared" si="4"/>
        <v>1</v>
      </c>
      <c r="L19" s="73">
        <f t="shared" si="5"/>
        <v>1</v>
      </c>
      <c r="M19" s="73">
        <f t="shared" si="6"/>
        <v>0</v>
      </c>
      <c r="N19" s="73">
        <v>24</v>
      </c>
      <c r="O19" s="73">
        <f t="shared" si="7"/>
        <v>1</v>
      </c>
      <c r="P19" s="73">
        <f t="shared" si="8"/>
        <v>1</v>
      </c>
      <c r="Q19" s="73">
        <f t="shared" si="9"/>
        <v>0</v>
      </c>
      <c r="R19" s="74">
        <f t="shared" si="0"/>
        <v>59</v>
      </c>
      <c r="S19" s="2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</row>
    <row r="20" spans="1:35" ht="19.5" customHeight="1" x14ac:dyDescent="0.3">
      <c r="A20" s="69">
        <v>14</v>
      </c>
      <c r="B20" s="70" t="s">
        <v>125</v>
      </c>
      <c r="C20" s="70" t="s">
        <v>126</v>
      </c>
      <c r="D20" s="73"/>
      <c r="E20" s="55"/>
      <c r="F20" s="73">
        <v>12</v>
      </c>
      <c r="G20" s="73">
        <f t="shared" si="1"/>
        <v>1</v>
      </c>
      <c r="H20" s="73">
        <f t="shared" si="2"/>
        <v>1</v>
      </c>
      <c r="I20" s="73">
        <f t="shared" si="3"/>
        <v>0</v>
      </c>
      <c r="J20" s="73">
        <v>22</v>
      </c>
      <c r="K20" s="73">
        <f t="shared" si="4"/>
        <v>1</v>
      </c>
      <c r="L20" s="73">
        <f t="shared" si="5"/>
        <v>0</v>
      </c>
      <c r="M20" s="73">
        <f t="shared" si="6"/>
        <v>0</v>
      </c>
      <c r="N20" s="73">
        <v>24</v>
      </c>
      <c r="O20" s="73">
        <f t="shared" si="7"/>
        <v>1</v>
      </c>
      <c r="P20" s="73">
        <f t="shared" si="8"/>
        <v>1</v>
      </c>
      <c r="Q20" s="73">
        <f t="shared" si="9"/>
        <v>0</v>
      </c>
      <c r="R20" s="74">
        <f t="shared" si="0"/>
        <v>58</v>
      </c>
      <c r="S20" s="2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1" spans="1:35" ht="19.5" customHeight="1" x14ac:dyDescent="0.3">
      <c r="A21" s="69">
        <v>15</v>
      </c>
      <c r="B21" s="70" t="s">
        <v>127</v>
      </c>
      <c r="C21" s="70" t="s">
        <v>128</v>
      </c>
      <c r="D21" s="73"/>
      <c r="E21" s="55"/>
      <c r="F21" s="73">
        <v>11</v>
      </c>
      <c r="G21" s="73">
        <f t="shared" si="1"/>
        <v>1</v>
      </c>
      <c r="H21" s="73">
        <f t="shared" si="2"/>
        <v>0</v>
      </c>
      <c r="I21" s="73">
        <f t="shared" si="3"/>
        <v>0</v>
      </c>
      <c r="J21" s="73">
        <v>21</v>
      </c>
      <c r="K21" s="73">
        <f t="shared" si="4"/>
        <v>1</v>
      </c>
      <c r="L21" s="73">
        <f t="shared" si="5"/>
        <v>0</v>
      </c>
      <c r="M21" s="73">
        <f t="shared" si="6"/>
        <v>0</v>
      </c>
      <c r="N21" s="73">
        <v>22</v>
      </c>
      <c r="O21" s="73">
        <f t="shared" si="7"/>
        <v>1</v>
      </c>
      <c r="P21" s="73">
        <f t="shared" si="8"/>
        <v>0</v>
      </c>
      <c r="Q21" s="73">
        <f t="shared" si="9"/>
        <v>0</v>
      </c>
      <c r="R21" s="74">
        <f t="shared" si="0"/>
        <v>54</v>
      </c>
      <c r="S21" s="2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35" ht="19.5" customHeight="1" x14ac:dyDescent="0.3">
      <c r="A22" s="69">
        <v>16</v>
      </c>
      <c r="B22" s="70" t="s">
        <v>129</v>
      </c>
      <c r="C22" s="70" t="s">
        <v>130</v>
      </c>
      <c r="D22" s="73"/>
      <c r="E22" s="55"/>
      <c r="F22" s="73">
        <v>11</v>
      </c>
      <c r="G22" s="73">
        <f t="shared" si="1"/>
        <v>1</v>
      </c>
      <c r="H22" s="73">
        <f t="shared" si="2"/>
        <v>0</v>
      </c>
      <c r="I22" s="73">
        <f t="shared" si="3"/>
        <v>0</v>
      </c>
      <c r="J22" s="73">
        <v>21</v>
      </c>
      <c r="K22" s="73">
        <f t="shared" si="4"/>
        <v>1</v>
      </c>
      <c r="L22" s="73">
        <f t="shared" si="5"/>
        <v>0</v>
      </c>
      <c r="M22" s="73">
        <f t="shared" si="6"/>
        <v>0</v>
      </c>
      <c r="N22" s="73">
        <v>22</v>
      </c>
      <c r="O22" s="73">
        <f t="shared" si="7"/>
        <v>1</v>
      </c>
      <c r="P22" s="73">
        <f t="shared" si="8"/>
        <v>0</v>
      </c>
      <c r="Q22" s="73">
        <f t="shared" si="9"/>
        <v>0</v>
      </c>
      <c r="R22" s="74">
        <f t="shared" si="0"/>
        <v>54</v>
      </c>
      <c r="S22" s="2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spans="1:35" ht="19.5" customHeight="1" x14ac:dyDescent="0.3">
      <c r="A23" s="69">
        <v>17</v>
      </c>
      <c r="B23" s="70" t="s">
        <v>131</v>
      </c>
      <c r="C23" s="70" t="s">
        <v>132</v>
      </c>
      <c r="D23" s="73"/>
      <c r="E23" s="55"/>
      <c r="F23" s="73">
        <v>11</v>
      </c>
      <c r="G23" s="73">
        <f t="shared" si="1"/>
        <v>1</v>
      </c>
      <c r="H23" s="73">
        <f t="shared" si="2"/>
        <v>0</v>
      </c>
      <c r="I23" s="73">
        <f t="shared" si="3"/>
        <v>0</v>
      </c>
      <c r="J23" s="73">
        <v>21</v>
      </c>
      <c r="K23" s="73">
        <f t="shared" si="4"/>
        <v>1</v>
      </c>
      <c r="L23" s="73">
        <f t="shared" si="5"/>
        <v>0</v>
      </c>
      <c r="M23" s="73">
        <f t="shared" si="6"/>
        <v>0</v>
      </c>
      <c r="N23" s="73">
        <v>23</v>
      </c>
      <c r="O23" s="73">
        <f t="shared" si="7"/>
        <v>1</v>
      </c>
      <c r="P23" s="73">
        <f t="shared" si="8"/>
        <v>1</v>
      </c>
      <c r="Q23" s="73">
        <f t="shared" si="9"/>
        <v>0</v>
      </c>
      <c r="R23" s="74">
        <f t="shared" si="0"/>
        <v>55</v>
      </c>
      <c r="S23" s="2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</row>
    <row r="24" spans="1:35" ht="19.5" customHeight="1" x14ac:dyDescent="0.3">
      <c r="A24" s="69">
        <v>18</v>
      </c>
      <c r="B24" s="70" t="s">
        <v>133</v>
      </c>
      <c r="C24" s="70" t="s">
        <v>134</v>
      </c>
      <c r="D24" s="73"/>
      <c r="E24" s="55"/>
      <c r="F24" s="73">
        <v>10</v>
      </c>
      <c r="G24" s="73">
        <f t="shared" si="1"/>
        <v>1</v>
      </c>
      <c r="H24" s="73">
        <f t="shared" si="2"/>
        <v>0</v>
      </c>
      <c r="I24" s="73">
        <f t="shared" si="3"/>
        <v>0</v>
      </c>
      <c r="J24" s="73">
        <v>21</v>
      </c>
      <c r="K24" s="73">
        <f t="shared" si="4"/>
        <v>1</v>
      </c>
      <c r="L24" s="73">
        <f t="shared" si="5"/>
        <v>0</v>
      </c>
      <c r="M24" s="73">
        <f t="shared" si="6"/>
        <v>0</v>
      </c>
      <c r="N24" s="73">
        <v>22</v>
      </c>
      <c r="O24" s="73">
        <f t="shared" si="7"/>
        <v>1</v>
      </c>
      <c r="P24" s="73">
        <f t="shared" si="8"/>
        <v>0</v>
      </c>
      <c r="Q24" s="73">
        <f t="shared" si="9"/>
        <v>0</v>
      </c>
      <c r="R24" s="74">
        <f t="shared" si="0"/>
        <v>53</v>
      </c>
      <c r="S24" s="2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</row>
    <row r="25" spans="1:35" ht="19.5" customHeight="1" x14ac:dyDescent="0.3">
      <c r="A25" s="69">
        <v>19</v>
      </c>
      <c r="B25" s="70" t="s">
        <v>135</v>
      </c>
      <c r="C25" s="70" t="s">
        <v>136</v>
      </c>
      <c r="D25" s="73"/>
      <c r="E25" s="55"/>
      <c r="F25" s="73">
        <v>11</v>
      </c>
      <c r="G25" s="73">
        <f t="shared" si="1"/>
        <v>1</v>
      </c>
      <c r="H25" s="73">
        <f t="shared" si="2"/>
        <v>0</v>
      </c>
      <c r="I25" s="73">
        <f t="shared" si="3"/>
        <v>0</v>
      </c>
      <c r="J25" s="73">
        <v>22</v>
      </c>
      <c r="K25" s="73">
        <f t="shared" si="4"/>
        <v>1</v>
      </c>
      <c r="L25" s="73">
        <f t="shared" si="5"/>
        <v>0</v>
      </c>
      <c r="M25" s="73">
        <f t="shared" si="6"/>
        <v>0</v>
      </c>
      <c r="N25" s="73">
        <v>22</v>
      </c>
      <c r="O25" s="73">
        <f t="shared" si="7"/>
        <v>1</v>
      </c>
      <c r="P25" s="73">
        <f t="shared" si="8"/>
        <v>0</v>
      </c>
      <c r="Q25" s="73">
        <f t="shared" si="9"/>
        <v>0</v>
      </c>
      <c r="R25" s="74">
        <f t="shared" si="0"/>
        <v>55</v>
      </c>
      <c r="S25" s="2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</row>
    <row r="26" spans="1:35" ht="19.5" customHeight="1" x14ac:dyDescent="0.3">
      <c r="A26" s="69">
        <v>20</v>
      </c>
      <c r="B26" s="70" t="s">
        <v>137</v>
      </c>
      <c r="C26" s="70" t="s">
        <v>138</v>
      </c>
      <c r="D26" s="73"/>
      <c r="E26" s="55"/>
      <c r="F26" s="73">
        <v>11</v>
      </c>
      <c r="G26" s="73">
        <f t="shared" si="1"/>
        <v>1</v>
      </c>
      <c r="H26" s="73">
        <f t="shared" si="2"/>
        <v>0</v>
      </c>
      <c r="I26" s="73">
        <f t="shared" si="3"/>
        <v>0</v>
      </c>
      <c r="J26" s="73">
        <v>20</v>
      </c>
      <c r="K26" s="73">
        <f t="shared" si="4"/>
        <v>1</v>
      </c>
      <c r="L26" s="73">
        <f t="shared" si="5"/>
        <v>0</v>
      </c>
      <c r="M26" s="73">
        <f t="shared" si="6"/>
        <v>0</v>
      </c>
      <c r="N26" s="73">
        <v>22</v>
      </c>
      <c r="O26" s="73">
        <f t="shared" si="7"/>
        <v>1</v>
      </c>
      <c r="P26" s="73">
        <f t="shared" si="8"/>
        <v>0</v>
      </c>
      <c r="Q26" s="73">
        <f t="shared" si="9"/>
        <v>0</v>
      </c>
      <c r="R26" s="74">
        <f t="shared" si="0"/>
        <v>53</v>
      </c>
      <c r="S26" s="2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</row>
    <row r="27" spans="1:35" ht="19.5" customHeight="1" x14ac:dyDescent="0.3">
      <c r="A27" s="69">
        <v>21</v>
      </c>
      <c r="B27" s="70" t="s">
        <v>139</v>
      </c>
      <c r="C27" s="70" t="s">
        <v>140</v>
      </c>
      <c r="D27" s="73"/>
      <c r="E27" s="55"/>
      <c r="F27" s="73">
        <v>11</v>
      </c>
      <c r="G27" s="73">
        <f t="shared" si="1"/>
        <v>1</v>
      </c>
      <c r="H27" s="73">
        <f t="shared" si="2"/>
        <v>0</v>
      </c>
      <c r="I27" s="73">
        <f t="shared" si="3"/>
        <v>0</v>
      </c>
      <c r="J27" s="73">
        <v>20</v>
      </c>
      <c r="K27" s="73">
        <f t="shared" si="4"/>
        <v>1</v>
      </c>
      <c r="L27" s="73">
        <f t="shared" si="5"/>
        <v>0</v>
      </c>
      <c r="M27" s="73">
        <f t="shared" si="6"/>
        <v>0</v>
      </c>
      <c r="N27" s="73">
        <v>22</v>
      </c>
      <c r="O27" s="73">
        <f t="shared" si="7"/>
        <v>1</v>
      </c>
      <c r="P27" s="73">
        <f t="shared" si="8"/>
        <v>0</v>
      </c>
      <c r="Q27" s="73">
        <f t="shared" si="9"/>
        <v>0</v>
      </c>
      <c r="R27" s="74">
        <f t="shared" si="0"/>
        <v>53</v>
      </c>
      <c r="S27" s="2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</row>
    <row r="28" spans="1:35" ht="19.5" customHeight="1" x14ac:dyDescent="0.3">
      <c r="A28" s="69">
        <v>22</v>
      </c>
      <c r="B28" s="70" t="s">
        <v>141</v>
      </c>
      <c r="C28" s="70" t="s">
        <v>142</v>
      </c>
      <c r="D28" s="73"/>
      <c r="E28" s="55"/>
      <c r="F28" s="73">
        <v>10</v>
      </c>
      <c r="G28" s="73">
        <f t="shared" si="1"/>
        <v>1</v>
      </c>
      <c r="H28" s="73">
        <f t="shared" si="2"/>
        <v>0</v>
      </c>
      <c r="I28" s="73">
        <f t="shared" si="3"/>
        <v>0</v>
      </c>
      <c r="J28" s="73">
        <v>20</v>
      </c>
      <c r="K28" s="73">
        <f t="shared" si="4"/>
        <v>1</v>
      </c>
      <c r="L28" s="73">
        <f t="shared" si="5"/>
        <v>0</v>
      </c>
      <c r="M28" s="73">
        <f t="shared" si="6"/>
        <v>0</v>
      </c>
      <c r="N28" s="73">
        <v>22</v>
      </c>
      <c r="O28" s="73">
        <f t="shared" si="7"/>
        <v>1</v>
      </c>
      <c r="P28" s="73">
        <f t="shared" si="8"/>
        <v>0</v>
      </c>
      <c r="Q28" s="73">
        <f t="shared" si="9"/>
        <v>0</v>
      </c>
      <c r="R28" s="74">
        <f t="shared" si="0"/>
        <v>52</v>
      </c>
      <c r="S28" s="2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spans="1:35" ht="19.5" customHeight="1" x14ac:dyDescent="0.3">
      <c r="A29" s="69">
        <v>23</v>
      </c>
      <c r="B29" s="70" t="s">
        <v>143</v>
      </c>
      <c r="C29" s="70" t="s">
        <v>144</v>
      </c>
      <c r="D29" s="73"/>
      <c r="E29" s="55"/>
      <c r="F29" s="73">
        <v>11</v>
      </c>
      <c r="G29" s="73">
        <f t="shared" si="1"/>
        <v>1</v>
      </c>
      <c r="H29" s="73">
        <f t="shared" si="2"/>
        <v>0</v>
      </c>
      <c r="I29" s="73">
        <f t="shared" si="3"/>
        <v>0</v>
      </c>
      <c r="J29" s="73">
        <v>21</v>
      </c>
      <c r="K29" s="73">
        <f t="shared" si="4"/>
        <v>1</v>
      </c>
      <c r="L29" s="73">
        <f t="shared" si="5"/>
        <v>0</v>
      </c>
      <c r="M29" s="73">
        <f t="shared" si="6"/>
        <v>0</v>
      </c>
      <c r="N29" s="73">
        <v>21</v>
      </c>
      <c r="O29" s="73">
        <f t="shared" si="7"/>
        <v>1</v>
      </c>
      <c r="P29" s="73">
        <f t="shared" si="8"/>
        <v>0</v>
      </c>
      <c r="Q29" s="73">
        <f t="shared" si="9"/>
        <v>0</v>
      </c>
      <c r="R29" s="74">
        <f t="shared" si="0"/>
        <v>53</v>
      </c>
      <c r="S29" s="2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</row>
    <row r="30" spans="1:35" ht="19.5" customHeight="1" x14ac:dyDescent="0.3">
      <c r="A30" s="69">
        <v>24</v>
      </c>
      <c r="B30" s="70" t="s">
        <v>145</v>
      </c>
      <c r="C30" s="70" t="s">
        <v>146</v>
      </c>
      <c r="D30" s="73"/>
      <c r="E30" s="55"/>
      <c r="F30" s="73">
        <v>12</v>
      </c>
      <c r="G30" s="73">
        <f t="shared" si="1"/>
        <v>1</v>
      </c>
      <c r="H30" s="73">
        <f t="shared" si="2"/>
        <v>1</v>
      </c>
      <c r="I30" s="73">
        <f t="shared" si="3"/>
        <v>0</v>
      </c>
      <c r="J30" s="73">
        <v>22</v>
      </c>
      <c r="K30" s="73">
        <f t="shared" si="4"/>
        <v>1</v>
      </c>
      <c r="L30" s="73">
        <f t="shared" si="5"/>
        <v>0</v>
      </c>
      <c r="M30" s="73">
        <f t="shared" si="6"/>
        <v>0</v>
      </c>
      <c r="N30" s="73">
        <v>22</v>
      </c>
      <c r="O30" s="73">
        <f t="shared" si="7"/>
        <v>1</v>
      </c>
      <c r="P30" s="73">
        <f t="shared" si="8"/>
        <v>0</v>
      </c>
      <c r="Q30" s="73">
        <f t="shared" si="9"/>
        <v>0</v>
      </c>
      <c r="R30" s="74">
        <f t="shared" si="0"/>
        <v>56</v>
      </c>
      <c r="S30" s="2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</row>
    <row r="31" spans="1:35" ht="19.5" customHeight="1" x14ac:dyDescent="0.3">
      <c r="A31" s="69">
        <v>25</v>
      </c>
      <c r="B31" s="70" t="s">
        <v>147</v>
      </c>
      <c r="C31" s="70" t="s">
        <v>148</v>
      </c>
      <c r="D31" s="73"/>
      <c r="E31" s="55"/>
      <c r="F31" s="73">
        <v>12</v>
      </c>
      <c r="G31" s="73">
        <f t="shared" si="1"/>
        <v>1</v>
      </c>
      <c r="H31" s="73">
        <f t="shared" si="2"/>
        <v>1</v>
      </c>
      <c r="I31" s="73">
        <f t="shared" si="3"/>
        <v>0</v>
      </c>
      <c r="J31" s="73">
        <v>21</v>
      </c>
      <c r="K31" s="73">
        <f t="shared" si="4"/>
        <v>1</v>
      </c>
      <c r="L31" s="73">
        <f t="shared" si="5"/>
        <v>0</v>
      </c>
      <c r="M31" s="73">
        <f t="shared" si="6"/>
        <v>0</v>
      </c>
      <c r="N31" s="73">
        <v>23</v>
      </c>
      <c r="O31" s="73">
        <f t="shared" si="7"/>
        <v>1</v>
      </c>
      <c r="P31" s="73">
        <f t="shared" si="8"/>
        <v>1</v>
      </c>
      <c r="Q31" s="73">
        <f t="shared" si="9"/>
        <v>0</v>
      </c>
      <c r="R31" s="74">
        <f t="shared" si="0"/>
        <v>56</v>
      </c>
      <c r="S31" s="2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</row>
    <row r="32" spans="1:35" ht="19.5" customHeight="1" x14ac:dyDescent="0.3">
      <c r="A32" s="69">
        <v>26</v>
      </c>
      <c r="B32" s="70" t="s">
        <v>149</v>
      </c>
      <c r="C32" s="70" t="s">
        <v>150</v>
      </c>
      <c r="D32" s="73"/>
      <c r="E32" s="55"/>
      <c r="F32" s="73">
        <v>11</v>
      </c>
      <c r="G32" s="73">
        <f t="shared" si="1"/>
        <v>1</v>
      </c>
      <c r="H32" s="73">
        <f t="shared" si="2"/>
        <v>0</v>
      </c>
      <c r="I32" s="73">
        <f t="shared" si="3"/>
        <v>0</v>
      </c>
      <c r="J32" s="73">
        <v>21</v>
      </c>
      <c r="K32" s="73">
        <f t="shared" si="4"/>
        <v>1</v>
      </c>
      <c r="L32" s="73">
        <f t="shared" si="5"/>
        <v>0</v>
      </c>
      <c r="M32" s="73">
        <f t="shared" si="6"/>
        <v>0</v>
      </c>
      <c r="N32" s="73">
        <v>22</v>
      </c>
      <c r="O32" s="73">
        <f t="shared" si="7"/>
        <v>1</v>
      </c>
      <c r="P32" s="73">
        <f t="shared" si="8"/>
        <v>0</v>
      </c>
      <c r="Q32" s="73">
        <f t="shared" si="9"/>
        <v>0</v>
      </c>
      <c r="R32" s="74">
        <f t="shared" si="0"/>
        <v>54</v>
      </c>
      <c r="S32" s="2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</row>
    <row r="33" spans="1:35" ht="19.5" customHeight="1" x14ac:dyDescent="0.3">
      <c r="A33" s="69">
        <v>27</v>
      </c>
      <c r="B33" s="70" t="s">
        <v>151</v>
      </c>
      <c r="C33" s="70" t="s">
        <v>152</v>
      </c>
      <c r="D33" s="73"/>
      <c r="E33" s="55"/>
      <c r="F33" s="73">
        <v>12</v>
      </c>
      <c r="G33" s="73">
        <f t="shared" si="1"/>
        <v>1</v>
      </c>
      <c r="H33" s="73">
        <f t="shared" si="2"/>
        <v>1</v>
      </c>
      <c r="I33" s="73">
        <f t="shared" si="3"/>
        <v>0</v>
      </c>
      <c r="J33" s="73">
        <v>24</v>
      </c>
      <c r="K33" s="73">
        <f t="shared" si="4"/>
        <v>1</v>
      </c>
      <c r="L33" s="73">
        <f t="shared" si="5"/>
        <v>1</v>
      </c>
      <c r="M33" s="73">
        <f t="shared" si="6"/>
        <v>0</v>
      </c>
      <c r="N33" s="73">
        <v>25</v>
      </c>
      <c r="O33" s="73">
        <f t="shared" si="7"/>
        <v>1</v>
      </c>
      <c r="P33" s="73">
        <f t="shared" si="8"/>
        <v>1</v>
      </c>
      <c r="Q33" s="73">
        <f t="shared" si="9"/>
        <v>0</v>
      </c>
      <c r="R33" s="74">
        <f t="shared" si="0"/>
        <v>61</v>
      </c>
      <c r="S33" s="2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</row>
    <row r="34" spans="1:35" ht="19.5" customHeight="1" x14ac:dyDescent="0.3">
      <c r="A34" s="69">
        <v>28</v>
      </c>
      <c r="B34" s="70" t="s">
        <v>153</v>
      </c>
      <c r="C34" s="70" t="s">
        <v>154</v>
      </c>
      <c r="D34" s="73"/>
      <c r="E34" s="55"/>
      <c r="F34" s="73">
        <v>11</v>
      </c>
      <c r="G34" s="73">
        <f t="shared" si="1"/>
        <v>1</v>
      </c>
      <c r="H34" s="73">
        <f t="shared" si="2"/>
        <v>0</v>
      </c>
      <c r="I34" s="73">
        <f t="shared" si="3"/>
        <v>0</v>
      </c>
      <c r="J34" s="73">
        <v>20</v>
      </c>
      <c r="K34" s="73">
        <f t="shared" si="4"/>
        <v>1</v>
      </c>
      <c r="L34" s="73">
        <f t="shared" si="5"/>
        <v>0</v>
      </c>
      <c r="M34" s="73">
        <f t="shared" si="6"/>
        <v>0</v>
      </c>
      <c r="N34" s="73">
        <v>22</v>
      </c>
      <c r="O34" s="73">
        <f t="shared" si="7"/>
        <v>1</v>
      </c>
      <c r="P34" s="73">
        <f t="shared" si="8"/>
        <v>0</v>
      </c>
      <c r="Q34" s="73">
        <f t="shared" si="9"/>
        <v>0</v>
      </c>
      <c r="R34" s="74">
        <f t="shared" si="0"/>
        <v>53</v>
      </c>
      <c r="S34" s="2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</row>
    <row r="35" spans="1:35" ht="19.5" customHeight="1" x14ac:dyDescent="0.3">
      <c r="A35" s="69">
        <v>29</v>
      </c>
      <c r="B35" s="70" t="s">
        <v>155</v>
      </c>
      <c r="C35" s="70" t="s">
        <v>156</v>
      </c>
      <c r="D35" s="73"/>
      <c r="E35" s="55"/>
      <c r="F35" s="73">
        <v>11</v>
      </c>
      <c r="G35" s="73">
        <f t="shared" si="1"/>
        <v>1</v>
      </c>
      <c r="H35" s="73">
        <f t="shared" si="2"/>
        <v>0</v>
      </c>
      <c r="I35" s="73">
        <f t="shared" si="3"/>
        <v>0</v>
      </c>
      <c r="J35" s="73">
        <v>21</v>
      </c>
      <c r="K35" s="73">
        <f t="shared" si="4"/>
        <v>1</v>
      </c>
      <c r="L35" s="73">
        <f t="shared" si="5"/>
        <v>0</v>
      </c>
      <c r="M35" s="73">
        <f t="shared" si="6"/>
        <v>0</v>
      </c>
      <c r="N35" s="73">
        <v>23</v>
      </c>
      <c r="O35" s="73">
        <f t="shared" si="7"/>
        <v>1</v>
      </c>
      <c r="P35" s="73">
        <f t="shared" si="8"/>
        <v>1</v>
      </c>
      <c r="Q35" s="73">
        <f t="shared" si="9"/>
        <v>0</v>
      </c>
      <c r="R35" s="74">
        <f t="shared" si="0"/>
        <v>55</v>
      </c>
      <c r="S35" s="2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</row>
    <row r="36" spans="1:35" ht="19.5" customHeight="1" x14ac:dyDescent="0.3">
      <c r="A36" s="69">
        <v>30</v>
      </c>
      <c r="B36" s="70" t="s">
        <v>157</v>
      </c>
      <c r="C36" s="70" t="s">
        <v>158</v>
      </c>
      <c r="D36" s="73"/>
      <c r="E36" s="55"/>
      <c r="F36" s="73">
        <v>11</v>
      </c>
      <c r="G36" s="73">
        <f t="shared" si="1"/>
        <v>1</v>
      </c>
      <c r="H36" s="73">
        <f t="shared" si="2"/>
        <v>0</v>
      </c>
      <c r="I36" s="73">
        <f t="shared" si="3"/>
        <v>0</v>
      </c>
      <c r="J36" s="73">
        <v>21</v>
      </c>
      <c r="K36" s="73">
        <f t="shared" si="4"/>
        <v>1</v>
      </c>
      <c r="L36" s="73">
        <f t="shared" si="5"/>
        <v>0</v>
      </c>
      <c r="M36" s="73">
        <f t="shared" si="6"/>
        <v>0</v>
      </c>
      <c r="N36" s="73">
        <v>21</v>
      </c>
      <c r="O36" s="73">
        <f t="shared" si="7"/>
        <v>1</v>
      </c>
      <c r="P36" s="73">
        <f t="shared" si="8"/>
        <v>0</v>
      </c>
      <c r="Q36" s="73">
        <f t="shared" si="9"/>
        <v>0</v>
      </c>
      <c r="R36" s="74">
        <f t="shared" si="0"/>
        <v>53</v>
      </c>
      <c r="S36" s="2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1:35" ht="19.5" customHeight="1" x14ac:dyDescent="0.3">
      <c r="A37" s="69">
        <v>31</v>
      </c>
      <c r="B37" s="70" t="s">
        <v>159</v>
      </c>
      <c r="C37" s="70" t="s">
        <v>160</v>
      </c>
      <c r="D37" s="73"/>
      <c r="E37" s="55"/>
      <c r="F37" s="73">
        <v>10</v>
      </c>
      <c r="G37" s="73">
        <f t="shared" si="1"/>
        <v>1</v>
      </c>
      <c r="H37" s="73">
        <f t="shared" si="2"/>
        <v>0</v>
      </c>
      <c r="I37" s="73">
        <f t="shared" si="3"/>
        <v>0</v>
      </c>
      <c r="J37" s="73">
        <v>20</v>
      </c>
      <c r="K37" s="73">
        <f t="shared" si="4"/>
        <v>1</v>
      </c>
      <c r="L37" s="73">
        <f t="shared" si="5"/>
        <v>0</v>
      </c>
      <c r="M37" s="73">
        <f t="shared" si="6"/>
        <v>0</v>
      </c>
      <c r="N37" s="73">
        <v>22</v>
      </c>
      <c r="O37" s="73">
        <f t="shared" si="7"/>
        <v>1</v>
      </c>
      <c r="P37" s="73">
        <f t="shared" si="8"/>
        <v>0</v>
      </c>
      <c r="Q37" s="73">
        <f t="shared" si="9"/>
        <v>0</v>
      </c>
      <c r="R37" s="74">
        <f t="shared" si="0"/>
        <v>52</v>
      </c>
      <c r="S37" s="2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</row>
    <row r="38" spans="1:35" ht="19.5" customHeight="1" x14ac:dyDescent="0.3">
      <c r="A38" s="69">
        <v>32</v>
      </c>
      <c r="B38" s="70" t="s">
        <v>161</v>
      </c>
      <c r="C38" s="70" t="s">
        <v>162</v>
      </c>
      <c r="D38" s="73"/>
      <c r="E38" s="55"/>
      <c r="F38" s="73">
        <v>11</v>
      </c>
      <c r="G38" s="73">
        <f t="shared" si="1"/>
        <v>1</v>
      </c>
      <c r="H38" s="73">
        <f t="shared" si="2"/>
        <v>0</v>
      </c>
      <c r="I38" s="73">
        <f t="shared" si="3"/>
        <v>0</v>
      </c>
      <c r="J38" s="73">
        <v>21</v>
      </c>
      <c r="K38" s="73">
        <f t="shared" si="4"/>
        <v>1</v>
      </c>
      <c r="L38" s="73">
        <f t="shared" si="5"/>
        <v>0</v>
      </c>
      <c r="M38" s="73">
        <f t="shared" si="6"/>
        <v>0</v>
      </c>
      <c r="N38" s="73">
        <v>21</v>
      </c>
      <c r="O38" s="73">
        <f t="shared" si="7"/>
        <v>1</v>
      </c>
      <c r="P38" s="73">
        <f t="shared" si="8"/>
        <v>0</v>
      </c>
      <c r="Q38" s="73">
        <f t="shared" si="9"/>
        <v>0</v>
      </c>
      <c r="R38" s="74">
        <f t="shared" si="0"/>
        <v>53</v>
      </c>
      <c r="S38" s="2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spans="1:35" ht="19.5" customHeight="1" x14ac:dyDescent="0.3">
      <c r="A39" s="69">
        <v>33</v>
      </c>
      <c r="B39" s="70" t="s">
        <v>163</v>
      </c>
      <c r="C39" s="70" t="s">
        <v>164</v>
      </c>
      <c r="D39" s="73"/>
      <c r="E39" s="55"/>
      <c r="F39" s="73">
        <v>10</v>
      </c>
      <c r="G39" s="73">
        <f t="shared" si="1"/>
        <v>1</v>
      </c>
      <c r="H39" s="73">
        <f t="shared" si="2"/>
        <v>0</v>
      </c>
      <c r="I39" s="73">
        <f t="shared" si="3"/>
        <v>0</v>
      </c>
      <c r="J39" s="73">
        <v>20</v>
      </c>
      <c r="K39" s="73">
        <f t="shared" si="4"/>
        <v>1</v>
      </c>
      <c r="L39" s="73">
        <f t="shared" si="5"/>
        <v>0</v>
      </c>
      <c r="M39" s="73">
        <f t="shared" si="6"/>
        <v>0</v>
      </c>
      <c r="N39" s="73">
        <v>22</v>
      </c>
      <c r="O39" s="73">
        <f t="shared" si="7"/>
        <v>1</v>
      </c>
      <c r="P39" s="73">
        <f t="shared" si="8"/>
        <v>0</v>
      </c>
      <c r="Q39" s="73">
        <f t="shared" si="9"/>
        <v>0</v>
      </c>
      <c r="R39" s="74">
        <f t="shared" si="0"/>
        <v>52</v>
      </c>
      <c r="S39" s="2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ht="19.5" customHeight="1" x14ac:dyDescent="0.3">
      <c r="A40" s="69">
        <v>34</v>
      </c>
      <c r="B40" s="70" t="s">
        <v>165</v>
      </c>
      <c r="C40" s="70" t="s">
        <v>166</v>
      </c>
      <c r="D40" s="73"/>
      <c r="E40" s="55"/>
      <c r="F40" s="73">
        <v>11</v>
      </c>
      <c r="G40" s="73">
        <f t="shared" si="1"/>
        <v>1</v>
      </c>
      <c r="H40" s="73">
        <f t="shared" si="2"/>
        <v>0</v>
      </c>
      <c r="I40" s="73">
        <f t="shared" si="3"/>
        <v>0</v>
      </c>
      <c r="J40" s="73">
        <v>21</v>
      </c>
      <c r="K40" s="73">
        <f t="shared" si="4"/>
        <v>1</v>
      </c>
      <c r="L40" s="73">
        <f t="shared" si="5"/>
        <v>0</v>
      </c>
      <c r="M40" s="73">
        <f t="shared" si="6"/>
        <v>0</v>
      </c>
      <c r="N40" s="73">
        <v>22</v>
      </c>
      <c r="O40" s="73">
        <f t="shared" si="7"/>
        <v>1</v>
      </c>
      <c r="P40" s="73">
        <f t="shared" si="8"/>
        <v>0</v>
      </c>
      <c r="Q40" s="73">
        <f t="shared" si="9"/>
        <v>0</v>
      </c>
      <c r="R40" s="74">
        <f t="shared" si="0"/>
        <v>54</v>
      </c>
      <c r="S40" s="2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5" ht="19.5" customHeight="1" x14ac:dyDescent="0.3">
      <c r="A41" s="69">
        <v>35</v>
      </c>
      <c r="B41" s="70" t="s">
        <v>167</v>
      </c>
      <c r="C41" s="70" t="s">
        <v>168</v>
      </c>
      <c r="D41" s="73"/>
      <c r="E41" s="55"/>
      <c r="F41" s="73">
        <v>11</v>
      </c>
      <c r="G41" s="73">
        <f t="shared" si="1"/>
        <v>1</v>
      </c>
      <c r="H41" s="73">
        <f t="shared" si="2"/>
        <v>0</v>
      </c>
      <c r="I41" s="73">
        <f t="shared" si="3"/>
        <v>0</v>
      </c>
      <c r="J41" s="73">
        <v>21</v>
      </c>
      <c r="K41" s="73">
        <f t="shared" si="4"/>
        <v>1</v>
      </c>
      <c r="L41" s="73">
        <f t="shared" si="5"/>
        <v>0</v>
      </c>
      <c r="M41" s="73">
        <f t="shared" si="6"/>
        <v>0</v>
      </c>
      <c r="N41" s="73">
        <v>21</v>
      </c>
      <c r="O41" s="73">
        <f t="shared" si="7"/>
        <v>1</v>
      </c>
      <c r="P41" s="73">
        <f t="shared" si="8"/>
        <v>0</v>
      </c>
      <c r="Q41" s="73">
        <f t="shared" si="9"/>
        <v>0</v>
      </c>
      <c r="R41" s="74">
        <f t="shared" si="0"/>
        <v>53</v>
      </c>
      <c r="S41" s="2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 ht="19.5" customHeight="1" x14ac:dyDescent="0.3">
      <c r="A42" s="69">
        <v>36</v>
      </c>
      <c r="B42" s="70" t="s">
        <v>169</v>
      </c>
      <c r="C42" s="70" t="s">
        <v>170</v>
      </c>
      <c r="D42" s="73"/>
      <c r="E42" s="55"/>
      <c r="F42" s="73">
        <v>10</v>
      </c>
      <c r="G42" s="73">
        <f t="shared" si="1"/>
        <v>1</v>
      </c>
      <c r="H42" s="73">
        <f t="shared" si="2"/>
        <v>0</v>
      </c>
      <c r="I42" s="73">
        <f t="shared" si="3"/>
        <v>0</v>
      </c>
      <c r="J42" s="73">
        <v>21</v>
      </c>
      <c r="K42" s="73">
        <f t="shared" si="4"/>
        <v>1</v>
      </c>
      <c r="L42" s="73">
        <f t="shared" si="5"/>
        <v>0</v>
      </c>
      <c r="M42" s="73">
        <f t="shared" si="6"/>
        <v>0</v>
      </c>
      <c r="N42" s="73">
        <v>21</v>
      </c>
      <c r="O42" s="73">
        <f t="shared" si="7"/>
        <v>1</v>
      </c>
      <c r="P42" s="73">
        <f t="shared" si="8"/>
        <v>0</v>
      </c>
      <c r="Q42" s="73">
        <f t="shared" si="9"/>
        <v>0</v>
      </c>
      <c r="R42" s="74">
        <f t="shared" si="0"/>
        <v>52</v>
      </c>
      <c r="S42" s="2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5" ht="19.5" customHeight="1" x14ac:dyDescent="0.3">
      <c r="A43" s="69">
        <v>37</v>
      </c>
      <c r="B43" s="70" t="s">
        <v>171</v>
      </c>
      <c r="C43" s="70" t="s">
        <v>172</v>
      </c>
      <c r="D43" s="73"/>
      <c r="E43" s="55"/>
      <c r="F43" s="73">
        <v>11</v>
      </c>
      <c r="G43" s="73">
        <f t="shared" si="1"/>
        <v>1</v>
      </c>
      <c r="H43" s="73">
        <f t="shared" si="2"/>
        <v>0</v>
      </c>
      <c r="I43" s="73">
        <f t="shared" si="3"/>
        <v>0</v>
      </c>
      <c r="J43" s="73">
        <v>21</v>
      </c>
      <c r="K43" s="73">
        <f t="shared" si="4"/>
        <v>1</v>
      </c>
      <c r="L43" s="73">
        <f t="shared" si="5"/>
        <v>0</v>
      </c>
      <c r="M43" s="73">
        <f t="shared" si="6"/>
        <v>0</v>
      </c>
      <c r="N43" s="73">
        <v>22</v>
      </c>
      <c r="O43" s="73">
        <f t="shared" si="7"/>
        <v>1</v>
      </c>
      <c r="P43" s="73">
        <f t="shared" si="8"/>
        <v>0</v>
      </c>
      <c r="Q43" s="73">
        <f t="shared" si="9"/>
        <v>0</v>
      </c>
      <c r="R43" s="74">
        <f t="shared" si="0"/>
        <v>54</v>
      </c>
      <c r="S43" s="2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35" ht="19.5" customHeight="1" x14ac:dyDescent="0.3">
      <c r="A44" s="69">
        <v>38</v>
      </c>
      <c r="B44" s="70" t="s">
        <v>173</v>
      </c>
      <c r="C44" s="70" t="s">
        <v>174</v>
      </c>
      <c r="D44" s="73"/>
      <c r="E44" s="55"/>
      <c r="F44" s="73">
        <v>11</v>
      </c>
      <c r="G44" s="73">
        <f t="shared" si="1"/>
        <v>1</v>
      </c>
      <c r="H44" s="73">
        <f t="shared" si="2"/>
        <v>0</v>
      </c>
      <c r="I44" s="73">
        <f t="shared" si="3"/>
        <v>0</v>
      </c>
      <c r="J44" s="73">
        <v>20</v>
      </c>
      <c r="K44" s="73">
        <f t="shared" si="4"/>
        <v>1</v>
      </c>
      <c r="L44" s="73">
        <f t="shared" si="5"/>
        <v>0</v>
      </c>
      <c r="M44" s="73">
        <f t="shared" si="6"/>
        <v>0</v>
      </c>
      <c r="N44" s="73">
        <v>22</v>
      </c>
      <c r="O44" s="73">
        <f t="shared" si="7"/>
        <v>1</v>
      </c>
      <c r="P44" s="73">
        <f t="shared" si="8"/>
        <v>0</v>
      </c>
      <c r="Q44" s="73">
        <f t="shared" si="9"/>
        <v>0</v>
      </c>
      <c r="R44" s="74">
        <f t="shared" si="0"/>
        <v>53</v>
      </c>
      <c r="S44" s="2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5" ht="19.5" customHeight="1" x14ac:dyDescent="0.3">
      <c r="A45" s="69">
        <v>39</v>
      </c>
      <c r="B45" s="70" t="s">
        <v>175</v>
      </c>
      <c r="C45" s="70" t="s">
        <v>176</v>
      </c>
      <c r="D45" s="73"/>
      <c r="E45" s="55"/>
      <c r="F45" s="73">
        <v>11</v>
      </c>
      <c r="G45" s="73">
        <f t="shared" si="1"/>
        <v>1</v>
      </c>
      <c r="H45" s="73">
        <f t="shared" si="2"/>
        <v>0</v>
      </c>
      <c r="I45" s="73">
        <f t="shared" si="3"/>
        <v>0</v>
      </c>
      <c r="J45" s="73">
        <v>22</v>
      </c>
      <c r="K45" s="73">
        <f t="shared" si="4"/>
        <v>1</v>
      </c>
      <c r="L45" s="73">
        <f t="shared" si="5"/>
        <v>0</v>
      </c>
      <c r="M45" s="73">
        <f t="shared" si="6"/>
        <v>0</v>
      </c>
      <c r="N45" s="73">
        <v>24</v>
      </c>
      <c r="O45" s="73">
        <f t="shared" si="7"/>
        <v>1</v>
      </c>
      <c r="P45" s="73">
        <f t="shared" si="8"/>
        <v>1</v>
      </c>
      <c r="Q45" s="73">
        <f t="shared" si="9"/>
        <v>0</v>
      </c>
      <c r="R45" s="74">
        <f t="shared" si="0"/>
        <v>57</v>
      </c>
      <c r="S45" s="2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35" ht="19.5" customHeight="1" x14ac:dyDescent="0.3">
      <c r="A46" s="69">
        <v>40</v>
      </c>
      <c r="B46" s="70" t="s">
        <v>177</v>
      </c>
      <c r="C46" s="70" t="s">
        <v>178</v>
      </c>
      <c r="D46" s="73"/>
      <c r="E46" s="55"/>
      <c r="F46" s="73">
        <v>11</v>
      </c>
      <c r="G46" s="73">
        <f t="shared" si="1"/>
        <v>1</v>
      </c>
      <c r="H46" s="73">
        <f t="shared" si="2"/>
        <v>0</v>
      </c>
      <c r="I46" s="73">
        <f t="shared" si="3"/>
        <v>0</v>
      </c>
      <c r="J46" s="73">
        <v>21</v>
      </c>
      <c r="K46" s="73">
        <f t="shared" si="4"/>
        <v>1</v>
      </c>
      <c r="L46" s="73">
        <f t="shared" si="5"/>
        <v>0</v>
      </c>
      <c r="M46" s="73">
        <f t="shared" si="6"/>
        <v>0</v>
      </c>
      <c r="N46" s="73">
        <v>22</v>
      </c>
      <c r="O46" s="73">
        <f t="shared" si="7"/>
        <v>1</v>
      </c>
      <c r="P46" s="73">
        <f t="shared" si="8"/>
        <v>0</v>
      </c>
      <c r="Q46" s="73">
        <f t="shared" si="9"/>
        <v>0</v>
      </c>
      <c r="R46" s="74">
        <f t="shared" si="0"/>
        <v>54</v>
      </c>
      <c r="S46" s="2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5" ht="19.5" customHeight="1" x14ac:dyDescent="0.3">
      <c r="A47" s="69">
        <v>41</v>
      </c>
      <c r="B47" s="70" t="s">
        <v>179</v>
      </c>
      <c r="C47" s="70" t="s">
        <v>180</v>
      </c>
      <c r="D47" s="73"/>
      <c r="E47" s="55"/>
      <c r="F47" s="73">
        <v>12</v>
      </c>
      <c r="G47" s="73">
        <f t="shared" si="1"/>
        <v>1</v>
      </c>
      <c r="H47" s="73">
        <f t="shared" si="2"/>
        <v>1</v>
      </c>
      <c r="I47" s="73">
        <f t="shared" si="3"/>
        <v>0</v>
      </c>
      <c r="J47" s="73">
        <v>23</v>
      </c>
      <c r="K47" s="73">
        <f t="shared" si="4"/>
        <v>1</v>
      </c>
      <c r="L47" s="73">
        <f t="shared" si="5"/>
        <v>1</v>
      </c>
      <c r="M47" s="73">
        <f t="shared" si="6"/>
        <v>0</v>
      </c>
      <c r="N47" s="73">
        <v>23</v>
      </c>
      <c r="O47" s="73">
        <f t="shared" si="7"/>
        <v>1</v>
      </c>
      <c r="P47" s="73">
        <f t="shared" si="8"/>
        <v>1</v>
      </c>
      <c r="Q47" s="73">
        <f t="shared" si="9"/>
        <v>0</v>
      </c>
      <c r="R47" s="74">
        <f t="shared" si="0"/>
        <v>58</v>
      </c>
      <c r="S47" s="2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5" ht="19.5" customHeight="1" x14ac:dyDescent="0.3">
      <c r="A48" s="69">
        <v>42</v>
      </c>
      <c r="B48" s="70" t="s">
        <v>181</v>
      </c>
      <c r="C48" s="70" t="s">
        <v>182</v>
      </c>
      <c r="D48" s="73"/>
      <c r="E48" s="55"/>
      <c r="F48" s="73">
        <v>11</v>
      </c>
      <c r="G48" s="73">
        <f t="shared" si="1"/>
        <v>1</v>
      </c>
      <c r="H48" s="73">
        <f t="shared" si="2"/>
        <v>0</v>
      </c>
      <c r="I48" s="73">
        <f t="shared" si="3"/>
        <v>0</v>
      </c>
      <c r="J48" s="73">
        <v>20</v>
      </c>
      <c r="K48" s="73">
        <f t="shared" si="4"/>
        <v>1</v>
      </c>
      <c r="L48" s="73">
        <f t="shared" si="5"/>
        <v>0</v>
      </c>
      <c r="M48" s="73">
        <f t="shared" si="6"/>
        <v>0</v>
      </c>
      <c r="N48" s="73">
        <v>22</v>
      </c>
      <c r="O48" s="73">
        <f t="shared" si="7"/>
        <v>1</v>
      </c>
      <c r="P48" s="73">
        <f t="shared" si="8"/>
        <v>0</v>
      </c>
      <c r="Q48" s="73">
        <f t="shared" si="9"/>
        <v>0</v>
      </c>
      <c r="R48" s="74">
        <f t="shared" si="0"/>
        <v>53</v>
      </c>
      <c r="S48" s="2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ht="19.5" customHeight="1" x14ac:dyDescent="0.3">
      <c r="A49" s="69">
        <v>43</v>
      </c>
      <c r="B49" s="70" t="s">
        <v>183</v>
      </c>
      <c r="C49" s="70" t="s">
        <v>184</v>
      </c>
      <c r="D49" s="73"/>
      <c r="E49" s="55"/>
      <c r="F49" s="73">
        <v>11</v>
      </c>
      <c r="G49" s="73">
        <f t="shared" si="1"/>
        <v>1</v>
      </c>
      <c r="H49" s="73">
        <f t="shared" si="2"/>
        <v>0</v>
      </c>
      <c r="I49" s="73">
        <f t="shared" si="3"/>
        <v>0</v>
      </c>
      <c r="J49" s="73">
        <v>22</v>
      </c>
      <c r="K49" s="73">
        <f t="shared" si="4"/>
        <v>1</v>
      </c>
      <c r="L49" s="73">
        <f t="shared" si="5"/>
        <v>0</v>
      </c>
      <c r="M49" s="73">
        <f t="shared" si="6"/>
        <v>0</v>
      </c>
      <c r="N49" s="73">
        <v>23</v>
      </c>
      <c r="O49" s="73">
        <f t="shared" si="7"/>
        <v>1</v>
      </c>
      <c r="P49" s="73">
        <f t="shared" si="8"/>
        <v>1</v>
      </c>
      <c r="Q49" s="73">
        <f t="shared" si="9"/>
        <v>0</v>
      </c>
      <c r="R49" s="74">
        <f t="shared" si="0"/>
        <v>56</v>
      </c>
      <c r="S49" s="2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1:35" ht="19.5" customHeight="1" x14ac:dyDescent="0.3">
      <c r="A50" s="69">
        <v>44</v>
      </c>
      <c r="B50" s="70" t="s">
        <v>185</v>
      </c>
      <c r="C50" s="70" t="s">
        <v>186</v>
      </c>
      <c r="D50" s="73"/>
      <c r="E50" s="55"/>
      <c r="F50" s="73">
        <v>12</v>
      </c>
      <c r="G50" s="73">
        <f t="shared" si="1"/>
        <v>1</v>
      </c>
      <c r="H50" s="73">
        <f t="shared" si="2"/>
        <v>1</v>
      </c>
      <c r="I50" s="73">
        <f t="shared" si="3"/>
        <v>0</v>
      </c>
      <c r="J50" s="73">
        <v>24</v>
      </c>
      <c r="K50" s="73">
        <f t="shared" si="4"/>
        <v>1</v>
      </c>
      <c r="L50" s="73">
        <f t="shared" si="5"/>
        <v>1</v>
      </c>
      <c r="M50" s="73">
        <f t="shared" si="6"/>
        <v>0</v>
      </c>
      <c r="N50" s="73">
        <v>25</v>
      </c>
      <c r="O50" s="73">
        <f t="shared" si="7"/>
        <v>1</v>
      </c>
      <c r="P50" s="73">
        <f t="shared" si="8"/>
        <v>1</v>
      </c>
      <c r="Q50" s="73">
        <f t="shared" si="9"/>
        <v>0</v>
      </c>
      <c r="R50" s="74">
        <f t="shared" si="0"/>
        <v>61</v>
      </c>
      <c r="S50" s="2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1:35" ht="19.5" customHeight="1" x14ac:dyDescent="0.3">
      <c r="A51" s="69">
        <v>45</v>
      </c>
      <c r="B51" s="70" t="s">
        <v>187</v>
      </c>
      <c r="C51" s="70" t="s">
        <v>188</v>
      </c>
      <c r="D51" s="73"/>
      <c r="E51" s="55"/>
      <c r="F51" s="73">
        <v>11</v>
      </c>
      <c r="G51" s="73">
        <f t="shared" si="1"/>
        <v>1</v>
      </c>
      <c r="H51" s="73">
        <f t="shared" si="2"/>
        <v>0</v>
      </c>
      <c r="I51" s="73">
        <f t="shared" si="3"/>
        <v>0</v>
      </c>
      <c r="J51" s="73">
        <v>21</v>
      </c>
      <c r="K51" s="73">
        <f t="shared" si="4"/>
        <v>1</v>
      </c>
      <c r="L51" s="73">
        <f t="shared" si="5"/>
        <v>0</v>
      </c>
      <c r="M51" s="73">
        <f t="shared" si="6"/>
        <v>0</v>
      </c>
      <c r="N51" s="73">
        <v>21</v>
      </c>
      <c r="O51" s="73">
        <f t="shared" si="7"/>
        <v>1</v>
      </c>
      <c r="P51" s="73">
        <f t="shared" si="8"/>
        <v>0</v>
      </c>
      <c r="Q51" s="73">
        <f t="shared" si="9"/>
        <v>0</v>
      </c>
      <c r="R51" s="74">
        <f t="shared" si="0"/>
        <v>53</v>
      </c>
      <c r="S51" s="2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ht="19.5" customHeight="1" x14ac:dyDescent="0.3">
      <c r="A52" s="69">
        <v>46</v>
      </c>
      <c r="B52" s="70" t="s">
        <v>189</v>
      </c>
      <c r="C52" s="70" t="s">
        <v>190</v>
      </c>
      <c r="D52" s="73"/>
      <c r="E52" s="55"/>
      <c r="F52" s="73">
        <v>11</v>
      </c>
      <c r="G52" s="73">
        <f t="shared" si="1"/>
        <v>1</v>
      </c>
      <c r="H52" s="73">
        <f t="shared" si="2"/>
        <v>0</v>
      </c>
      <c r="I52" s="73">
        <f t="shared" si="3"/>
        <v>0</v>
      </c>
      <c r="J52" s="73">
        <v>20</v>
      </c>
      <c r="K52" s="73">
        <f t="shared" si="4"/>
        <v>1</v>
      </c>
      <c r="L52" s="73">
        <f t="shared" si="5"/>
        <v>0</v>
      </c>
      <c r="M52" s="73">
        <f t="shared" si="6"/>
        <v>0</v>
      </c>
      <c r="N52" s="73">
        <v>22</v>
      </c>
      <c r="O52" s="73">
        <f t="shared" si="7"/>
        <v>1</v>
      </c>
      <c r="P52" s="73">
        <f t="shared" si="8"/>
        <v>0</v>
      </c>
      <c r="Q52" s="73">
        <f t="shared" si="9"/>
        <v>0</v>
      </c>
      <c r="R52" s="74">
        <f t="shared" si="0"/>
        <v>53</v>
      </c>
      <c r="S52" s="2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1:35" ht="19.5" customHeight="1" x14ac:dyDescent="0.3">
      <c r="A53" s="69">
        <v>47</v>
      </c>
      <c r="B53" s="70" t="s">
        <v>191</v>
      </c>
      <c r="C53" s="70" t="s">
        <v>192</v>
      </c>
      <c r="D53" s="73"/>
      <c r="E53" s="55"/>
      <c r="F53" s="73">
        <v>11</v>
      </c>
      <c r="G53" s="73">
        <f t="shared" si="1"/>
        <v>1</v>
      </c>
      <c r="H53" s="73">
        <f t="shared" si="2"/>
        <v>0</v>
      </c>
      <c r="I53" s="73">
        <f t="shared" si="3"/>
        <v>0</v>
      </c>
      <c r="J53" s="73">
        <v>22</v>
      </c>
      <c r="K53" s="73">
        <f t="shared" si="4"/>
        <v>1</v>
      </c>
      <c r="L53" s="73">
        <f t="shared" si="5"/>
        <v>0</v>
      </c>
      <c r="M53" s="73">
        <f t="shared" si="6"/>
        <v>0</v>
      </c>
      <c r="N53" s="73">
        <v>24</v>
      </c>
      <c r="O53" s="73">
        <f t="shared" si="7"/>
        <v>1</v>
      </c>
      <c r="P53" s="73">
        <f t="shared" si="8"/>
        <v>1</v>
      </c>
      <c r="Q53" s="73">
        <f t="shared" si="9"/>
        <v>0</v>
      </c>
      <c r="R53" s="74">
        <f t="shared" si="0"/>
        <v>57</v>
      </c>
      <c r="S53" s="2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ht="19.5" customHeight="1" x14ac:dyDescent="0.3">
      <c r="A54" s="69">
        <v>48</v>
      </c>
      <c r="B54" s="70" t="s">
        <v>193</v>
      </c>
      <c r="C54" s="70" t="s">
        <v>194</v>
      </c>
      <c r="D54" s="73"/>
      <c r="E54" s="55"/>
      <c r="F54" s="73">
        <v>11</v>
      </c>
      <c r="G54" s="73">
        <f t="shared" si="1"/>
        <v>1</v>
      </c>
      <c r="H54" s="73">
        <f t="shared" si="2"/>
        <v>0</v>
      </c>
      <c r="I54" s="73">
        <f t="shared" si="3"/>
        <v>0</v>
      </c>
      <c r="J54" s="73">
        <v>21</v>
      </c>
      <c r="K54" s="73">
        <f t="shared" si="4"/>
        <v>1</v>
      </c>
      <c r="L54" s="73">
        <f t="shared" si="5"/>
        <v>0</v>
      </c>
      <c r="M54" s="73">
        <f t="shared" si="6"/>
        <v>0</v>
      </c>
      <c r="N54" s="73">
        <v>22</v>
      </c>
      <c r="O54" s="73">
        <f t="shared" si="7"/>
        <v>1</v>
      </c>
      <c r="P54" s="73">
        <f t="shared" si="8"/>
        <v>0</v>
      </c>
      <c r="Q54" s="73">
        <f t="shared" si="9"/>
        <v>0</v>
      </c>
      <c r="R54" s="74">
        <f t="shared" si="0"/>
        <v>54</v>
      </c>
      <c r="S54" s="2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ht="19.5" customHeight="1" x14ac:dyDescent="0.3">
      <c r="A55" s="69">
        <v>49</v>
      </c>
      <c r="B55" s="70" t="s">
        <v>195</v>
      </c>
      <c r="C55" s="70" t="s">
        <v>196</v>
      </c>
      <c r="D55" s="73"/>
      <c r="E55" s="55"/>
      <c r="F55" s="73">
        <v>11</v>
      </c>
      <c r="G55" s="73">
        <f t="shared" si="1"/>
        <v>1</v>
      </c>
      <c r="H55" s="73">
        <f t="shared" si="2"/>
        <v>0</v>
      </c>
      <c r="I55" s="73">
        <f t="shared" si="3"/>
        <v>0</v>
      </c>
      <c r="J55" s="73">
        <v>21</v>
      </c>
      <c r="K55" s="73">
        <f t="shared" si="4"/>
        <v>1</v>
      </c>
      <c r="L55" s="73">
        <f t="shared" si="5"/>
        <v>0</v>
      </c>
      <c r="M55" s="73">
        <f t="shared" si="6"/>
        <v>0</v>
      </c>
      <c r="N55" s="73">
        <v>23</v>
      </c>
      <c r="O55" s="73">
        <f t="shared" si="7"/>
        <v>1</v>
      </c>
      <c r="P55" s="73">
        <f t="shared" si="8"/>
        <v>1</v>
      </c>
      <c r="Q55" s="73">
        <f t="shared" si="9"/>
        <v>0</v>
      </c>
      <c r="R55" s="74">
        <f t="shared" si="0"/>
        <v>55</v>
      </c>
      <c r="S55" s="2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ht="19.5" customHeight="1" x14ac:dyDescent="0.3">
      <c r="A56" s="69">
        <v>50</v>
      </c>
      <c r="B56" s="70" t="s">
        <v>197</v>
      </c>
      <c r="C56" s="70" t="s">
        <v>198</v>
      </c>
      <c r="D56" s="73"/>
      <c r="E56" s="55"/>
      <c r="F56" s="73">
        <v>11</v>
      </c>
      <c r="G56" s="73">
        <f t="shared" si="1"/>
        <v>1</v>
      </c>
      <c r="H56" s="73">
        <f t="shared" si="2"/>
        <v>0</v>
      </c>
      <c r="I56" s="73">
        <f t="shared" si="3"/>
        <v>0</v>
      </c>
      <c r="J56" s="73">
        <v>21</v>
      </c>
      <c r="K56" s="73">
        <f t="shared" si="4"/>
        <v>1</v>
      </c>
      <c r="L56" s="73">
        <f t="shared" si="5"/>
        <v>0</v>
      </c>
      <c r="M56" s="73">
        <f t="shared" si="6"/>
        <v>0</v>
      </c>
      <c r="N56" s="73">
        <v>24</v>
      </c>
      <c r="O56" s="73">
        <f t="shared" si="7"/>
        <v>1</v>
      </c>
      <c r="P56" s="73">
        <f t="shared" si="8"/>
        <v>1</v>
      </c>
      <c r="Q56" s="73">
        <f t="shared" si="9"/>
        <v>0</v>
      </c>
      <c r="R56" s="74">
        <f t="shared" si="0"/>
        <v>56</v>
      </c>
      <c r="S56" s="2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ht="19.5" customHeight="1" x14ac:dyDescent="0.3">
      <c r="A57" s="69">
        <v>51</v>
      </c>
      <c r="B57" s="70" t="s">
        <v>199</v>
      </c>
      <c r="C57" s="70" t="s">
        <v>200</v>
      </c>
      <c r="D57" s="73"/>
      <c r="E57" s="55"/>
      <c r="F57" s="73">
        <v>11</v>
      </c>
      <c r="G57" s="73">
        <f t="shared" si="1"/>
        <v>1</v>
      </c>
      <c r="H57" s="73">
        <f t="shared" si="2"/>
        <v>0</v>
      </c>
      <c r="I57" s="73">
        <f t="shared" si="3"/>
        <v>0</v>
      </c>
      <c r="J57" s="73">
        <v>21</v>
      </c>
      <c r="K57" s="73">
        <f t="shared" si="4"/>
        <v>1</v>
      </c>
      <c r="L57" s="73">
        <f t="shared" si="5"/>
        <v>0</v>
      </c>
      <c r="M57" s="73">
        <f t="shared" si="6"/>
        <v>0</v>
      </c>
      <c r="N57" s="73">
        <v>24</v>
      </c>
      <c r="O57" s="73">
        <f t="shared" si="7"/>
        <v>1</v>
      </c>
      <c r="P57" s="73">
        <f t="shared" si="8"/>
        <v>1</v>
      </c>
      <c r="Q57" s="73">
        <f t="shared" si="9"/>
        <v>0</v>
      </c>
      <c r="R57" s="74">
        <f t="shared" si="0"/>
        <v>56</v>
      </c>
      <c r="S57" s="2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1:35" ht="19.5" customHeight="1" x14ac:dyDescent="0.3">
      <c r="A58" s="69">
        <v>52</v>
      </c>
      <c r="B58" s="70" t="s">
        <v>201</v>
      </c>
      <c r="C58" s="70" t="s">
        <v>202</v>
      </c>
      <c r="D58" s="73"/>
      <c r="E58" s="55"/>
      <c r="F58" s="73">
        <v>11</v>
      </c>
      <c r="G58" s="73">
        <f t="shared" si="1"/>
        <v>1</v>
      </c>
      <c r="H58" s="73">
        <f t="shared" si="2"/>
        <v>0</v>
      </c>
      <c r="I58" s="73">
        <f t="shared" si="3"/>
        <v>0</v>
      </c>
      <c r="J58" s="73">
        <v>22</v>
      </c>
      <c r="K58" s="73">
        <f t="shared" si="4"/>
        <v>1</v>
      </c>
      <c r="L58" s="73">
        <f t="shared" si="5"/>
        <v>0</v>
      </c>
      <c r="M58" s="73">
        <f t="shared" si="6"/>
        <v>0</v>
      </c>
      <c r="N58" s="73">
        <v>22</v>
      </c>
      <c r="O58" s="73">
        <f t="shared" si="7"/>
        <v>1</v>
      </c>
      <c r="P58" s="73">
        <f t="shared" si="8"/>
        <v>0</v>
      </c>
      <c r="Q58" s="73">
        <f t="shared" si="9"/>
        <v>0</v>
      </c>
      <c r="R58" s="74">
        <f t="shared" si="0"/>
        <v>55</v>
      </c>
      <c r="S58" s="2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1:35" ht="19.5" customHeight="1" x14ac:dyDescent="0.3">
      <c r="A59" s="69">
        <v>53</v>
      </c>
      <c r="B59" s="70" t="s">
        <v>203</v>
      </c>
      <c r="C59" s="70" t="s">
        <v>204</v>
      </c>
      <c r="D59" s="73"/>
      <c r="E59" s="55"/>
      <c r="F59" s="73">
        <v>11</v>
      </c>
      <c r="G59" s="73">
        <f t="shared" si="1"/>
        <v>1</v>
      </c>
      <c r="H59" s="73">
        <f t="shared" si="2"/>
        <v>0</v>
      </c>
      <c r="I59" s="73">
        <f t="shared" si="3"/>
        <v>0</v>
      </c>
      <c r="J59" s="73">
        <v>21</v>
      </c>
      <c r="K59" s="73">
        <f t="shared" si="4"/>
        <v>1</v>
      </c>
      <c r="L59" s="73">
        <f t="shared" si="5"/>
        <v>0</v>
      </c>
      <c r="M59" s="73">
        <f t="shared" si="6"/>
        <v>0</v>
      </c>
      <c r="N59" s="73">
        <v>22</v>
      </c>
      <c r="O59" s="73">
        <f t="shared" si="7"/>
        <v>1</v>
      </c>
      <c r="P59" s="73">
        <f t="shared" si="8"/>
        <v>0</v>
      </c>
      <c r="Q59" s="73">
        <f t="shared" si="9"/>
        <v>0</v>
      </c>
      <c r="R59" s="74">
        <f t="shared" si="0"/>
        <v>54</v>
      </c>
      <c r="S59" s="2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1:35" ht="19.5" customHeight="1" x14ac:dyDescent="0.3">
      <c r="A60" s="69">
        <v>54</v>
      </c>
      <c r="B60" s="70" t="s">
        <v>205</v>
      </c>
      <c r="C60" s="70" t="s">
        <v>206</v>
      </c>
      <c r="D60" s="73"/>
      <c r="E60" s="55"/>
      <c r="F60" s="73">
        <v>11</v>
      </c>
      <c r="G60" s="73">
        <f t="shared" si="1"/>
        <v>1</v>
      </c>
      <c r="H60" s="73">
        <f t="shared" si="2"/>
        <v>0</v>
      </c>
      <c r="I60" s="73">
        <f t="shared" si="3"/>
        <v>0</v>
      </c>
      <c r="J60" s="73">
        <v>21</v>
      </c>
      <c r="K60" s="73">
        <f t="shared" si="4"/>
        <v>1</v>
      </c>
      <c r="L60" s="73">
        <f t="shared" si="5"/>
        <v>0</v>
      </c>
      <c r="M60" s="73">
        <f t="shared" si="6"/>
        <v>0</v>
      </c>
      <c r="N60" s="73">
        <v>22</v>
      </c>
      <c r="O60" s="73">
        <f t="shared" si="7"/>
        <v>1</v>
      </c>
      <c r="P60" s="73">
        <f t="shared" si="8"/>
        <v>0</v>
      </c>
      <c r="Q60" s="73">
        <f t="shared" si="9"/>
        <v>0</v>
      </c>
      <c r="R60" s="74">
        <f t="shared" si="0"/>
        <v>54</v>
      </c>
      <c r="S60" s="2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ht="19.5" customHeight="1" x14ac:dyDescent="0.3">
      <c r="A61" s="69">
        <v>55</v>
      </c>
      <c r="B61" s="70" t="s">
        <v>207</v>
      </c>
      <c r="C61" s="70" t="s">
        <v>208</v>
      </c>
      <c r="D61" s="73"/>
      <c r="E61" s="55"/>
      <c r="F61" s="73">
        <v>12</v>
      </c>
      <c r="G61" s="73">
        <f t="shared" si="1"/>
        <v>1</v>
      </c>
      <c r="H61" s="73">
        <f t="shared" si="2"/>
        <v>1</v>
      </c>
      <c r="I61" s="73">
        <f t="shared" si="3"/>
        <v>0</v>
      </c>
      <c r="J61" s="73">
        <v>23</v>
      </c>
      <c r="K61" s="73">
        <f t="shared" si="4"/>
        <v>1</v>
      </c>
      <c r="L61" s="73">
        <f t="shared" si="5"/>
        <v>1</v>
      </c>
      <c r="M61" s="73">
        <f t="shared" si="6"/>
        <v>0</v>
      </c>
      <c r="N61" s="73">
        <v>25</v>
      </c>
      <c r="O61" s="73">
        <f t="shared" si="7"/>
        <v>1</v>
      </c>
      <c r="P61" s="73">
        <f t="shared" si="8"/>
        <v>1</v>
      </c>
      <c r="Q61" s="73">
        <f t="shared" si="9"/>
        <v>0</v>
      </c>
      <c r="R61" s="74">
        <f t="shared" si="0"/>
        <v>60</v>
      </c>
      <c r="S61" s="2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ht="19.5" customHeight="1" x14ac:dyDescent="0.3">
      <c r="A62" s="69">
        <v>56</v>
      </c>
      <c r="B62" s="70" t="s">
        <v>209</v>
      </c>
      <c r="C62" s="70" t="s">
        <v>210</v>
      </c>
      <c r="D62" s="73"/>
      <c r="E62" s="55"/>
      <c r="F62" s="73">
        <v>12</v>
      </c>
      <c r="G62" s="73">
        <f t="shared" si="1"/>
        <v>1</v>
      </c>
      <c r="H62" s="73">
        <f t="shared" si="2"/>
        <v>1</v>
      </c>
      <c r="I62" s="73">
        <f t="shared" si="3"/>
        <v>0</v>
      </c>
      <c r="J62" s="73">
        <v>21</v>
      </c>
      <c r="K62" s="73">
        <f t="shared" si="4"/>
        <v>1</v>
      </c>
      <c r="L62" s="73">
        <f t="shared" si="5"/>
        <v>0</v>
      </c>
      <c r="M62" s="73">
        <f t="shared" si="6"/>
        <v>0</v>
      </c>
      <c r="N62" s="73">
        <v>24</v>
      </c>
      <c r="O62" s="73">
        <f t="shared" si="7"/>
        <v>1</v>
      </c>
      <c r="P62" s="73">
        <f t="shared" si="8"/>
        <v>1</v>
      </c>
      <c r="Q62" s="73">
        <f t="shared" si="9"/>
        <v>0</v>
      </c>
      <c r="R62" s="74">
        <f t="shared" si="0"/>
        <v>57</v>
      </c>
      <c r="S62" s="2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</row>
    <row r="63" spans="1:35" ht="19.5" customHeight="1" x14ac:dyDescent="0.3">
      <c r="A63" s="69">
        <v>57</v>
      </c>
      <c r="B63" s="70" t="s">
        <v>211</v>
      </c>
      <c r="C63" s="70" t="s">
        <v>212</v>
      </c>
      <c r="D63" s="73"/>
      <c r="E63" s="55"/>
      <c r="F63" s="73">
        <v>11</v>
      </c>
      <c r="G63" s="73">
        <f t="shared" si="1"/>
        <v>1</v>
      </c>
      <c r="H63" s="73">
        <f t="shared" si="2"/>
        <v>0</v>
      </c>
      <c r="I63" s="73">
        <f t="shared" si="3"/>
        <v>0</v>
      </c>
      <c r="J63" s="73">
        <v>20</v>
      </c>
      <c r="K63" s="73">
        <f t="shared" si="4"/>
        <v>1</v>
      </c>
      <c r="L63" s="73">
        <f t="shared" si="5"/>
        <v>0</v>
      </c>
      <c r="M63" s="73">
        <f t="shared" si="6"/>
        <v>0</v>
      </c>
      <c r="N63" s="73">
        <v>22</v>
      </c>
      <c r="O63" s="73">
        <f t="shared" si="7"/>
        <v>1</v>
      </c>
      <c r="P63" s="73">
        <f t="shared" si="8"/>
        <v>0</v>
      </c>
      <c r="Q63" s="73">
        <f t="shared" si="9"/>
        <v>0</v>
      </c>
      <c r="R63" s="74">
        <f t="shared" si="0"/>
        <v>53</v>
      </c>
      <c r="S63" s="2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1:35" ht="19.5" customHeight="1" x14ac:dyDescent="0.3">
      <c r="A64" s="69">
        <v>58</v>
      </c>
      <c r="B64" s="70" t="s">
        <v>213</v>
      </c>
      <c r="C64" s="70" t="s">
        <v>214</v>
      </c>
      <c r="D64" s="73"/>
      <c r="E64" s="55"/>
      <c r="F64" s="73">
        <v>11</v>
      </c>
      <c r="G64" s="73">
        <f t="shared" si="1"/>
        <v>1</v>
      </c>
      <c r="H64" s="73">
        <f t="shared" si="2"/>
        <v>0</v>
      </c>
      <c r="I64" s="73">
        <f t="shared" si="3"/>
        <v>0</v>
      </c>
      <c r="J64" s="73">
        <v>21</v>
      </c>
      <c r="K64" s="73">
        <f t="shared" si="4"/>
        <v>1</v>
      </c>
      <c r="L64" s="73">
        <f t="shared" si="5"/>
        <v>0</v>
      </c>
      <c r="M64" s="73">
        <f t="shared" si="6"/>
        <v>0</v>
      </c>
      <c r="N64" s="73">
        <v>22</v>
      </c>
      <c r="O64" s="73">
        <f t="shared" si="7"/>
        <v>1</v>
      </c>
      <c r="P64" s="73">
        <f t="shared" si="8"/>
        <v>0</v>
      </c>
      <c r="Q64" s="73">
        <f t="shared" si="9"/>
        <v>0</v>
      </c>
      <c r="R64" s="74">
        <f t="shared" si="0"/>
        <v>54</v>
      </c>
      <c r="S64" s="2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</row>
    <row r="65" spans="1:35" ht="19.5" customHeight="1" x14ac:dyDescent="0.3">
      <c r="A65" s="69">
        <v>59</v>
      </c>
      <c r="B65" s="70" t="s">
        <v>215</v>
      </c>
      <c r="C65" s="70" t="s">
        <v>216</v>
      </c>
      <c r="D65" s="73"/>
      <c r="E65" s="55"/>
      <c r="F65" s="73">
        <v>12</v>
      </c>
      <c r="G65" s="73">
        <f t="shared" si="1"/>
        <v>1</v>
      </c>
      <c r="H65" s="73">
        <f t="shared" si="2"/>
        <v>1</v>
      </c>
      <c r="I65" s="73">
        <f t="shared" si="3"/>
        <v>0</v>
      </c>
      <c r="J65" s="73">
        <v>22</v>
      </c>
      <c r="K65" s="73">
        <f t="shared" si="4"/>
        <v>1</v>
      </c>
      <c r="L65" s="73">
        <f t="shared" si="5"/>
        <v>0</v>
      </c>
      <c r="M65" s="73">
        <f t="shared" si="6"/>
        <v>0</v>
      </c>
      <c r="N65" s="73">
        <v>23</v>
      </c>
      <c r="O65" s="73">
        <f t="shared" si="7"/>
        <v>1</v>
      </c>
      <c r="P65" s="73">
        <f t="shared" si="8"/>
        <v>1</v>
      </c>
      <c r="Q65" s="73">
        <f t="shared" si="9"/>
        <v>0</v>
      </c>
      <c r="R65" s="74">
        <f t="shared" si="0"/>
        <v>57</v>
      </c>
      <c r="S65" s="2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:35" ht="19.5" customHeight="1" x14ac:dyDescent="0.3">
      <c r="A66" s="69">
        <v>60</v>
      </c>
      <c r="B66" s="70" t="s">
        <v>217</v>
      </c>
      <c r="C66" s="70" t="s">
        <v>218</v>
      </c>
      <c r="D66" s="73"/>
      <c r="E66" s="55"/>
      <c r="F66" s="73">
        <v>10</v>
      </c>
      <c r="G66" s="73">
        <f t="shared" si="1"/>
        <v>1</v>
      </c>
      <c r="H66" s="73">
        <f t="shared" si="2"/>
        <v>0</v>
      </c>
      <c r="I66" s="73">
        <f t="shared" si="3"/>
        <v>0</v>
      </c>
      <c r="J66" s="73">
        <v>20</v>
      </c>
      <c r="K66" s="73">
        <f t="shared" si="4"/>
        <v>1</v>
      </c>
      <c r="L66" s="73">
        <f t="shared" si="5"/>
        <v>0</v>
      </c>
      <c r="M66" s="73">
        <f t="shared" si="6"/>
        <v>0</v>
      </c>
      <c r="N66" s="73">
        <v>21</v>
      </c>
      <c r="O66" s="73">
        <f t="shared" si="7"/>
        <v>1</v>
      </c>
      <c r="P66" s="73">
        <f t="shared" si="8"/>
        <v>0</v>
      </c>
      <c r="Q66" s="73">
        <f t="shared" si="9"/>
        <v>0</v>
      </c>
      <c r="R66" s="74">
        <f t="shared" si="0"/>
        <v>51</v>
      </c>
      <c r="S66" s="2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:35" ht="19.5" customHeight="1" x14ac:dyDescent="0.3">
      <c r="A67" s="69">
        <v>61</v>
      </c>
      <c r="B67" s="70" t="s">
        <v>219</v>
      </c>
      <c r="C67" s="70" t="s">
        <v>220</v>
      </c>
      <c r="D67" s="73"/>
      <c r="E67" s="55"/>
      <c r="F67" s="73">
        <v>11</v>
      </c>
      <c r="G67" s="73">
        <f t="shared" si="1"/>
        <v>1</v>
      </c>
      <c r="H67" s="73">
        <f t="shared" si="2"/>
        <v>0</v>
      </c>
      <c r="I67" s="73">
        <f t="shared" si="3"/>
        <v>0</v>
      </c>
      <c r="J67" s="73">
        <v>20</v>
      </c>
      <c r="K67" s="73">
        <f t="shared" si="4"/>
        <v>1</v>
      </c>
      <c r="L67" s="73">
        <f t="shared" si="5"/>
        <v>0</v>
      </c>
      <c r="M67" s="73">
        <f t="shared" si="6"/>
        <v>0</v>
      </c>
      <c r="N67" s="73">
        <v>22</v>
      </c>
      <c r="O67" s="73">
        <f t="shared" si="7"/>
        <v>1</v>
      </c>
      <c r="P67" s="73">
        <f t="shared" si="8"/>
        <v>0</v>
      </c>
      <c r="Q67" s="73">
        <f t="shared" si="9"/>
        <v>0</v>
      </c>
      <c r="R67" s="74">
        <f t="shared" si="0"/>
        <v>53</v>
      </c>
      <c r="S67" s="2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ht="19.5" customHeight="1" x14ac:dyDescent="0.3">
      <c r="A68" s="69">
        <v>62</v>
      </c>
      <c r="B68" s="70" t="s">
        <v>221</v>
      </c>
      <c r="C68" s="70" t="s">
        <v>222</v>
      </c>
      <c r="D68" s="73"/>
      <c r="E68" s="55"/>
      <c r="F68" s="73">
        <v>12</v>
      </c>
      <c r="G68" s="73">
        <f t="shared" si="1"/>
        <v>1</v>
      </c>
      <c r="H68" s="73">
        <f t="shared" si="2"/>
        <v>1</v>
      </c>
      <c r="I68" s="73">
        <f t="shared" si="3"/>
        <v>0</v>
      </c>
      <c r="J68" s="73">
        <v>24</v>
      </c>
      <c r="K68" s="73">
        <f t="shared" si="4"/>
        <v>1</v>
      </c>
      <c r="L68" s="73">
        <f t="shared" si="5"/>
        <v>1</v>
      </c>
      <c r="M68" s="73">
        <f t="shared" si="6"/>
        <v>0</v>
      </c>
      <c r="N68" s="73">
        <v>24</v>
      </c>
      <c r="O68" s="73">
        <f t="shared" si="7"/>
        <v>1</v>
      </c>
      <c r="P68" s="73">
        <f t="shared" si="8"/>
        <v>1</v>
      </c>
      <c r="Q68" s="73">
        <f t="shared" si="9"/>
        <v>0</v>
      </c>
      <c r="R68" s="74">
        <f t="shared" si="0"/>
        <v>60</v>
      </c>
      <c r="S68" s="2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ht="19.5" customHeight="1" x14ac:dyDescent="0.3">
      <c r="A69" s="69">
        <v>63</v>
      </c>
      <c r="B69" s="70" t="s">
        <v>223</v>
      </c>
      <c r="C69" s="70" t="s">
        <v>224</v>
      </c>
      <c r="D69" s="73"/>
      <c r="E69" s="55"/>
      <c r="F69" s="73">
        <v>11</v>
      </c>
      <c r="G69" s="73">
        <f t="shared" si="1"/>
        <v>1</v>
      </c>
      <c r="H69" s="73">
        <f t="shared" si="2"/>
        <v>0</v>
      </c>
      <c r="I69" s="73">
        <f t="shared" si="3"/>
        <v>0</v>
      </c>
      <c r="J69" s="73">
        <v>21</v>
      </c>
      <c r="K69" s="73">
        <f t="shared" si="4"/>
        <v>1</v>
      </c>
      <c r="L69" s="73">
        <f t="shared" si="5"/>
        <v>0</v>
      </c>
      <c r="M69" s="73">
        <f t="shared" si="6"/>
        <v>0</v>
      </c>
      <c r="N69" s="73">
        <v>23</v>
      </c>
      <c r="O69" s="73">
        <f t="shared" si="7"/>
        <v>1</v>
      </c>
      <c r="P69" s="73">
        <f t="shared" si="8"/>
        <v>1</v>
      </c>
      <c r="Q69" s="73">
        <f t="shared" si="9"/>
        <v>0</v>
      </c>
      <c r="R69" s="74">
        <f t="shared" si="0"/>
        <v>55</v>
      </c>
      <c r="S69" s="2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ht="19.5" customHeight="1" x14ac:dyDescent="0.3">
      <c r="A70" s="69">
        <v>64</v>
      </c>
      <c r="B70" s="70" t="s">
        <v>225</v>
      </c>
      <c r="C70" s="70" t="s">
        <v>226</v>
      </c>
      <c r="D70" s="73"/>
      <c r="E70" s="55"/>
      <c r="F70" s="73">
        <v>11</v>
      </c>
      <c r="G70" s="73">
        <f t="shared" si="1"/>
        <v>1</v>
      </c>
      <c r="H70" s="73">
        <f t="shared" si="2"/>
        <v>0</v>
      </c>
      <c r="I70" s="73">
        <f t="shared" si="3"/>
        <v>0</v>
      </c>
      <c r="J70" s="73">
        <v>20</v>
      </c>
      <c r="K70" s="73">
        <f t="shared" si="4"/>
        <v>1</v>
      </c>
      <c r="L70" s="73">
        <f t="shared" si="5"/>
        <v>0</v>
      </c>
      <c r="M70" s="73">
        <f t="shared" si="6"/>
        <v>0</v>
      </c>
      <c r="N70" s="73">
        <v>22</v>
      </c>
      <c r="O70" s="73">
        <f t="shared" si="7"/>
        <v>1</v>
      </c>
      <c r="P70" s="73">
        <f t="shared" si="8"/>
        <v>0</v>
      </c>
      <c r="Q70" s="73">
        <f t="shared" si="9"/>
        <v>0</v>
      </c>
      <c r="R70" s="74">
        <f t="shared" si="0"/>
        <v>53</v>
      </c>
      <c r="S70" s="2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ht="19.5" customHeight="1" x14ac:dyDescent="0.3">
      <c r="A71" s="69">
        <v>65</v>
      </c>
      <c r="B71" s="70" t="s">
        <v>227</v>
      </c>
      <c r="C71" s="70" t="s">
        <v>228</v>
      </c>
      <c r="D71" s="73"/>
      <c r="E71" s="55"/>
      <c r="F71" s="73">
        <v>11</v>
      </c>
      <c r="G71" s="73">
        <f t="shared" si="1"/>
        <v>1</v>
      </c>
      <c r="H71" s="73">
        <f t="shared" si="2"/>
        <v>0</v>
      </c>
      <c r="I71" s="73">
        <f t="shared" si="3"/>
        <v>0</v>
      </c>
      <c r="J71" s="73">
        <v>20</v>
      </c>
      <c r="K71" s="73">
        <f t="shared" si="4"/>
        <v>1</v>
      </c>
      <c r="L71" s="73">
        <f t="shared" si="5"/>
        <v>0</v>
      </c>
      <c r="M71" s="73">
        <f t="shared" si="6"/>
        <v>0</v>
      </c>
      <c r="N71" s="73">
        <v>22</v>
      </c>
      <c r="O71" s="73">
        <f t="shared" si="7"/>
        <v>1</v>
      </c>
      <c r="P71" s="73">
        <f t="shared" si="8"/>
        <v>0</v>
      </c>
      <c r="Q71" s="73">
        <f t="shared" si="9"/>
        <v>0</v>
      </c>
      <c r="R71" s="74">
        <f t="shared" si="0"/>
        <v>53</v>
      </c>
      <c r="S71" s="2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ht="19.5" customHeight="1" x14ac:dyDescent="0.3">
      <c r="A72" s="69">
        <v>66</v>
      </c>
      <c r="B72" s="70" t="s">
        <v>229</v>
      </c>
      <c r="C72" s="70" t="s">
        <v>230</v>
      </c>
      <c r="D72" s="73"/>
      <c r="E72" s="55"/>
      <c r="F72" s="73">
        <v>11</v>
      </c>
      <c r="G72" s="73">
        <f t="shared" ref="G72:G90" si="10">IF(F72&gt;=($F$6*0.7),1,0)</f>
        <v>1</v>
      </c>
      <c r="H72" s="73">
        <f t="shared" ref="H72:H90" si="11">IF(F72&gt;=($F$6*0.8),1,0)</f>
        <v>0</v>
      </c>
      <c r="I72" s="73">
        <f t="shared" ref="I72:I90" si="12">IF(F72&gt;=($F$6*0.9),1,0)</f>
        <v>0</v>
      </c>
      <c r="J72" s="73">
        <v>21</v>
      </c>
      <c r="K72" s="73">
        <f t="shared" ref="K72:K90" si="13">IF(J72&gt;=($J$6*0.7),1,0)</f>
        <v>1</v>
      </c>
      <c r="L72" s="73">
        <f t="shared" ref="L72:L90" si="14">IF(J72&gt;=($J$6*0.8),1,0)</f>
        <v>0</v>
      </c>
      <c r="M72" s="73">
        <f t="shared" ref="M72:M90" si="15">IF(J72&gt;=($J$6*0.9),1,0)</f>
        <v>0</v>
      </c>
      <c r="N72" s="73">
        <v>23</v>
      </c>
      <c r="O72" s="73">
        <f t="shared" ref="O72:O90" si="16">IF(N72&gt;=($N$6*0.7),1,0)</f>
        <v>1</v>
      </c>
      <c r="P72" s="73">
        <f t="shared" ref="P72:P90" si="17">IF(N72&gt;=($N$6*0.8),1,0)</f>
        <v>1</v>
      </c>
      <c r="Q72" s="73">
        <f t="shared" ref="Q72:Q90" si="18">IF(N72&gt;=($N$6*0.9),1,0)</f>
        <v>0</v>
      </c>
      <c r="R72" s="74">
        <f t="shared" si="0"/>
        <v>55</v>
      </c>
      <c r="S72" s="2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ht="19.5" customHeight="1" x14ac:dyDescent="0.3">
      <c r="A73" s="69">
        <v>67</v>
      </c>
      <c r="B73" s="70" t="s">
        <v>231</v>
      </c>
      <c r="C73" s="70" t="s">
        <v>232</v>
      </c>
      <c r="D73" s="73"/>
      <c r="E73" s="55"/>
      <c r="F73" s="73">
        <v>10</v>
      </c>
      <c r="G73" s="73">
        <f t="shared" si="10"/>
        <v>1</v>
      </c>
      <c r="H73" s="73">
        <f t="shared" si="11"/>
        <v>0</v>
      </c>
      <c r="I73" s="73">
        <f t="shared" si="12"/>
        <v>0</v>
      </c>
      <c r="J73" s="73">
        <v>20</v>
      </c>
      <c r="K73" s="73">
        <f t="shared" si="13"/>
        <v>1</v>
      </c>
      <c r="L73" s="73">
        <f t="shared" si="14"/>
        <v>0</v>
      </c>
      <c r="M73" s="73">
        <f t="shared" si="15"/>
        <v>0</v>
      </c>
      <c r="N73" s="73">
        <v>21</v>
      </c>
      <c r="O73" s="73">
        <f t="shared" si="16"/>
        <v>1</v>
      </c>
      <c r="P73" s="73">
        <f t="shared" si="17"/>
        <v>0</v>
      </c>
      <c r="Q73" s="73">
        <f t="shared" si="18"/>
        <v>0</v>
      </c>
      <c r="R73" s="74">
        <f t="shared" si="0"/>
        <v>51</v>
      </c>
      <c r="S73" s="2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ht="19.5" customHeight="1" x14ac:dyDescent="0.3">
      <c r="A74" s="69">
        <v>68</v>
      </c>
      <c r="B74" s="70" t="s">
        <v>233</v>
      </c>
      <c r="C74" s="70" t="s">
        <v>234</v>
      </c>
      <c r="D74" s="73"/>
      <c r="E74" s="55"/>
      <c r="F74" s="73">
        <v>11</v>
      </c>
      <c r="G74" s="73">
        <f t="shared" si="10"/>
        <v>1</v>
      </c>
      <c r="H74" s="73">
        <f t="shared" si="11"/>
        <v>0</v>
      </c>
      <c r="I74" s="73">
        <f t="shared" si="12"/>
        <v>0</v>
      </c>
      <c r="J74" s="73">
        <v>20</v>
      </c>
      <c r="K74" s="73">
        <f t="shared" si="13"/>
        <v>1</v>
      </c>
      <c r="L74" s="73">
        <f t="shared" si="14"/>
        <v>0</v>
      </c>
      <c r="M74" s="73">
        <f t="shared" si="15"/>
        <v>0</v>
      </c>
      <c r="N74" s="73">
        <v>22</v>
      </c>
      <c r="O74" s="73">
        <f t="shared" si="16"/>
        <v>1</v>
      </c>
      <c r="P74" s="73">
        <f t="shared" si="17"/>
        <v>0</v>
      </c>
      <c r="Q74" s="73">
        <f t="shared" si="18"/>
        <v>0</v>
      </c>
      <c r="R74" s="74">
        <f t="shared" si="0"/>
        <v>53</v>
      </c>
      <c r="S74" s="2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ht="19.5" customHeight="1" x14ac:dyDescent="0.3">
      <c r="A75" s="69">
        <v>69</v>
      </c>
      <c r="B75" s="70" t="s">
        <v>235</v>
      </c>
      <c r="C75" s="70" t="s">
        <v>236</v>
      </c>
      <c r="D75" s="73"/>
      <c r="E75" s="55"/>
      <c r="F75" s="73">
        <v>12</v>
      </c>
      <c r="G75" s="73">
        <f t="shared" si="10"/>
        <v>1</v>
      </c>
      <c r="H75" s="73">
        <f t="shared" si="11"/>
        <v>1</v>
      </c>
      <c r="I75" s="73">
        <f t="shared" si="12"/>
        <v>0</v>
      </c>
      <c r="J75" s="73">
        <v>22</v>
      </c>
      <c r="K75" s="73">
        <f t="shared" si="13"/>
        <v>1</v>
      </c>
      <c r="L75" s="73">
        <f t="shared" si="14"/>
        <v>0</v>
      </c>
      <c r="M75" s="73">
        <f t="shared" si="15"/>
        <v>0</v>
      </c>
      <c r="N75" s="73">
        <v>23</v>
      </c>
      <c r="O75" s="73">
        <f t="shared" si="16"/>
        <v>1</v>
      </c>
      <c r="P75" s="73">
        <f t="shared" si="17"/>
        <v>1</v>
      </c>
      <c r="Q75" s="73">
        <f t="shared" si="18"/>
        <v>0</v>
      </c>
      <c r="R75" s="74">
        <f t="shared" si="0"/>
        <v>57</v>
      </c>
      <c r="S75" s="2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ht="19.5" customHeight="1" x14ac:dyDescent="0.3">
      <c r="A76" s="69">
        <v>70</v>
      </c>
      <c r="B76" s="70" t="s">
        <v>237</v>
      </c>
      <c r="C76" s="70" t="s">
        <v>238</v>
      </c>
      <c r="D76" s="73"/>
      <c r="E76" s="55"/>
      <c r="F76" s="73">
        <v>11</v>
      </c>
      <c r="G76" s="73">
        <f t="shared" si="10"/>
        <v>1</v>
      </c>
      <c r="H76" s="73">
        <f t="shared" si="11"/>
        <v>0</v>
      </c>
      <c r="I76" s="73">
        <f t="shared" si="12"/>
        <v>0</v>
      </c>
      <c r="J76" s="73">
        <v>22</v>
      </c>
      <c r="K76" s="73">
        <f t="shared" si="13"/>
        <v>1</v>
      </c>
      <c r="L76" s="73">
        <f t="shared" si="14"/>
        <v>0</v>
      </c>
      <c r="M76" s="73">
        <f t="shared" si="15"/>
        <v>0</v>
      </c>
      <c r="N76" s="73">
        <v>24</v>
      </c>
      <c r="O76" s="73">
        <f t="shared" si="16"/>
        <v>1</v>
      </c>
      <c r="P76" s="73">
        <f t="shared" si="17"/>
        <v>1</v>
      </c>
      <c r="Q76" s="73">
        <f t="shared" si="18"/>
        <v>0</v>
      </c>
      <c r="R76" s="74">
        <f t="shared" si="0"/>
        <v>57</v>
      </c>
      <c r="S76" s="2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ht="19.5" customHeight="1" x14ac:dyDescent="0.3">
      <c r="A77" s="69">
        <v>71</v>
      </c>
      <c r="B77" s="70" t="s">
        <v>239</v>
      </c>
      <c r="C77" s="70" t="s">
        <v>240</v>
      </c>
      <c r="D77" s="73"/>
      <c r="E77" s="55"/>
      <c r="F77" s="73">
        <v>12</v>
      </c>
      <c r="G77" s="73">
        <f t="shared" si="10"/>
        <v>1</v>
      </c>
      <c r="H77" s="73">
        <f t="shared" si="11"/>
        <v>1</v>
      </c>
      <c r="I77" s="73">
        <f t="shared" si="12"/>
        <v>0</v>
      </c>
      <c r="J77" s="73">
        <v>23</v>
      </c>
      <c r="K77" s="73">
        <f t="shared" si="13"/>
        <v>1</v>
      </c>
      <c r="L77" s="73">
        <f t="shared" si="14"/>
        <v>1</v>
      </c>
      <c r="M77" s="73">
        <f t="shared" si="15"/>
        <v>0</v>
      </c>
      <c r="N77" s="73">
        <v>23</v>
      </c>
      <c r="O77" s="73">
        <f t="shared" si="16"/>
        <v>1</v>
      </c>
      <c r="P77" s="73">
        <f t="shared" si="17"/>
        <v>1</v>
      </c>
      <c r="Q77" s="73">
        <f t="shared" si="18"/>
        <v>0</v>
      </c>
      <c r="R77" s="74">
        <f t="shared" si="0"/>
        <v>58</v>
      </c>
      <c r="S77" s="2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ht="19.5" customHeight="1" x14ac:dyDescent="0.3">
      <c r="A78" s="69">
        <v>72</v>
      </c>
      <c r="B78" s="70" t="s">
        <v>241</v>
      </c>
      <c r="C78" s="70" t="s">
        <v>242</v>
      </c>
      <c r="D78" s="73"/>
      <c r="E78" s="55"/>
      <c r="F78" s="73">
        <v>11</v>
      </c>
      <c r="G78" s="73">
        <f t="shared" si="10"/>
        <v>1</v>
      </c>
      <c r="H78" s="73">
        <f t="shared" si="11"/>
        <v>0</v>
      </c>
      <c r="I78" s="73">
        <f t="shared" si="12"/>
        <v>0</v>
      </c>
      <c r="J78" s="73">
        <v>21</v>
      </c>
      <c r="K78" s="73">
        <f t="shared" si="13"/>
        <v>1</v>
      </c>
      <c r="L78" s="73">
        <f t="shared" si="14"/>
        <v>0</v>
      </c>
      <c r="M78" s="73">
        <f t="shared" si="15"/>
        <v>0</v>
      </c>
      <c r="N78" s="73">
        <v>22</v>
      </c>
      <c r="O78" s="73">
        <f t="shared" si="16"/>
        <v>1</v>
      </c>
      <c r="P78" s="73">
        <f t="shared" si="17"/>
        <v>0</v>
      </c>
      <c r="Q78" s="73">
        <f t="shared" si="18"/>
        <v>0</v>
      </c>
      <c r="R78" s="74">
        <f t="shared" si="0"/>
        <v>54</v>
      </c>
      <c r="S78" s="2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ht="19.5" customHeight="1" x14ac:dyDescent="0.3">
      <c r="A79" s="69">
        <v>73</v>
      </c>
      <c r="B79" s="70" t="s">
        <v>243</v>
      </c>
      <c r="C79" s="70" t="s">
        <v>244</v>
      </c>
      <c r="D79" s="73"/>
      <c r="E79" s="55"/>
      <c r="F79" s="73">
        <v>11</v>
      </c>
      <c r="G79" s="73">
        <f t="shared" si="10"/>
        <v>1</v>
      </c>
      <c r="H79" s="73">
        <f t="shared" si="11"/>
        <v>0</v>
      </c>
      <c r="I79" s="73">
        <f t="shared" si="12"/>
        <v>0</v>
      </c>
      <c r="J79" s="73">
        <v>22</v>
      </c>
      <c r="K79" s="73">
        <f t="shared" si="13"/>
        <v>1</v>
      </c>
      <c r="L79" s="73">
        <f t="shared" si="14"/>
        <v>0</v>
      </c>
      <c r="M79" s="73">
        <f t="shared" si="15"/>
        <v>0</v>
      </c>
      <c r="N79" s="73">
        <v>23</v>
      </c>
      <c r="O79" s="73">
        <f t="shared" si="16"/>
        <v>1</v>
      </c>
      <c r="P79" s="73">
        <f t="shared" si="17"/>
        <v>1</v>
      </c>
      <c r="Q79" s="73">
        <f t="shared" si="18"/>
        <v>0</v>
      </c>
      <c r="R79" s="74">
        <f t="shared" si="0"/>
        <v>56</v>
      </c>
      <c r="S79" s="2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ht="19.5" customHeight="1" x14ac:dyDescent="0.3">
      <c r="A80" s="69">
        <v>74</v>
      </c>
      <c r="B80" s="70" t="s">
        <v>245</v>
      </c>
      <c r="C80" s="70" t="s">
        <v>246</v>
      </c>
      <c r="D80" s="73"/>
      <c r="E80" s="55"/>
      <c r="F80" s="73">
        <v>11</v>
      </c>
      <c r="G80" s="73">
        <f t="shared" si="10"/>
        <v>1</v>
      </c>
      <c r="H80" s="73">
        <f t="shared" si="11"/>
        <v>0</v>
      </c>
      <c r="I80" s="73">
        <f t="shared" si="12"/>
        <v>0</v>
      </c>
      <c r="J80" s="73">
        <v>21</v>
      </c>
      <c r="K80" s="73">
        <f t="shared" si="13"/>
        <v>1</v>
      </c>
      <c r="L80" s="73">
        <f t="shared" si="14"/>
        <v>0</v>
      </c>
      <c r="M80" s="73">
        <f t="shared" si="15"/>
        <v>0</v>
      </c>
      <c r="N80" s="73">
        <v>22</v>
      </c>
      <c r="O80" s="73">
        <f t="shared" si="16"/>
        <v>1</v>
      </c>
      <c r="P80" s="73">
        <f t="shared" si="17"/>
        <v>0</v>
      </c>
      <c r="Q80" s="73">
        <f t="shared" si="18"/>
        <v>0</v>
      </c>
      <c r="R80" s="74">
        <f t="shared" si="0"/>
        <v>54</v>
      </c>
      <c r="S80" s="2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ht="19.5" customHeight="1" x14ac:dyDescent="0.3">
      <c r="A81" s="69">
        <v>75</v>
      </c>
      <c r="B81" s="70" t="s">
        <v>247</v>
      </c>
      <c r="C81" s="70" t="s">
        <v>248</v>
      </c>
      <c r="D81" s="73"/>
      <c r="E81" s="55"/>
      <c r="F81" s="73">
        <v>11</v>
      </c>
      <c r="G81" s="73">
        <f t="shared" si="10"/>
        <v>1</v>
      </c>
      <c r="H81" s="73">
        <f t="shared" si="11"/>
        <v>0</v>
      </c>
      <c r="I81" s="73">
        <f t="shared" si="12"/>
        <v>0</v>
      </c>
      <c r="J81" s="73">
        <v>21</v>
      </c>
      <c r="K81" s="73">
        <f t="shared" si="13"/>
        <v>1</v>
      </c>
      <c r="L81" s="73">
        <f t="shared" si="14"/>
        <v>0</v>
      </c>
      <c r="M81" s="73">
        <f t="shared" si="15"/>
        <v>0</v>
      </c>
      <c r="N81" s="73">
        <v>22</v>
      </c>
      <c r="O81" s="73">
        <f t="shared" si="16"/>
        <v>1</v>
      </c>
      <c r="P81" s="73">
        <f t="shared" si="17"/>
        <v>0</v>
      </c>
      <c r="Q81" s="73">
        <f t="shared" si="18"/>
        <v>0</v>
      </c>
      <c r="R81" s="74">
        <f t="shared" si="0"/>
        <v>54</v>
      </c>
      <c r="S81" s="2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ht="19.5" customHeight="1" x14ac:dyDescent="0.3">
      <c r="A82" s="69">
        <v>76</v>
      </c>
      <c r="B82" s="70" t="s">
        <v>249</v>
      </c>
      <c r="C82" s="70" t="s">
        <v>250</v>
      </c>
      <c r="D82" s="73"/>
      <c r="E82" s="55"/>
      <c r="F82" s="73">
        <v>11</v>
      </c>
      <c r="G82" s="73">
        <f t="shared" si="10"/>
        <v>1</v>
      </c>
      <c r="H82" s="73">
        <f t="shared" si="11"/>
        <v>0</v>
      </c>
      <c r="I82" s="73">
        <f t="shared" si="12"/>
        <v>0</v>
      </c>
      <c r="J82" s="73">
        <v>22</v>
      </c>
      <c r="K82" s="73">
        <f t="shared" si="13"/>
        <v>1</v>
      </c>
      <c r="L82" s="73">
        <f t="shared" si="14"/>
        <v>0</v>
      </c>
      <c r="M82" s="73">
        <f t="shared" si="15"/>
        <v>0</v>
      </c>
      <c r="N82" s="73">
        <v>23</v>
      </c>
      <c r="O82" s="73">
        <f t="shared" si="16"/>
        <v>1</v>
      </c>
      <c r="P82" s="73">
        <f t="shared" si="17"/>
        <v>1</v>
      </c>
      <c r="Q82" s="73">
        <f t="shared" si="18"/>
        <v>0</v>
      </c>
      <c r="R82" s="74">
        <f t="shared" si="0"/>
        <v>56</v>
      </c>
      <c r="S82" s="2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ht="19.5" customHeight="1" x14ac:dyDescent="0.3">
      <c r="A83" s="69">
        <v>77</v>
      </c>
      <c r="B83" s="70" t="s">
        <v>251</v>
      </c>
      <c r="C83" s="70" t="s">
        <v>252</v>
      </c>
      <c r="D83" s="73"/>
      <c r="E83" s="55"/>
      <c r="F83" s="73">
        <v>11</v>
      </c>
      <c r="G83" s="73">
        <f t="shared" si="10"/>
        <v>1</v>
      </c>
      <c r="H83" s="73">
        <f t="shared" si="11"/>
        <v>0</v>
      </c>
      <c r="I83" s="73">
        <f t="shared" si="12"/>
        <v>0</v>
      </c>
      <c r="J83" s="73">
        <v>22</v>
      </c>
      <c r="K83" s="73">
        <f t="shared" si="13"/>
        <v>1</v>
      </c>
      <c r="L83" s="73">
        <f t="shared" si="14"/>
        <v>0</v>
      </c>
      <c r="M83" s="73">
        <f t="shared" si="15"/>
        <v>0</v>
      </c>
      <c r="N83" s="73">
        <v>22</v>
      </c>
      <c r="O83" s="73">
        <f t="shared" si="16"/>
        <v>1</v>
      </c>
      <c r="P83" s="73">
        <f t="shared" si="17"/>
        <v>0</v>
      </c>
      <c r="Q83" s="73">
        <f t="shared" si="18"/>
        <v>0</v>
      </c>
      <c r="R83" s="74">
        <f t="shared" si="0"/>
        <v>55</v>
      </c>
      <c r="S83" s="2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ht="19.5" customHeight="1" x14ac:dyDescent="0.3">
      <c r="A84" s="69">
        <v>78</v>
      </c>
      <c r="B84" s="70" t="s">
        <v>253</v>
      </c>
      <c r="C84" s="70" t="s">
        <v>254</v>
      </c>
      <c r="D84" s="73"/>
      <c r="E84" s="55"/>
      <c r="F84" s="73">
        <v>11</v>
      </c>
      <c r="G84" s="73">
        <f t="shared" si="10"/>
        <v>1</v>
      </c>
      <c r="H84" s="73">
        <f t="shared" si="11"/>
        <v>0</v>
      </c>
      <c r="I84" s="73">
        <f t="shared" si="12"/>
        <v>0</v>
      </c>
      <c r="J84" s="73">
        <v>22</v>
      </c>
      <c r="K84" s="73">
        <f t="shared" si="13"/>
        <v>1</v>
      </c>
      <c r="L84" s="73">
        <f t="shared" si="14"/>
        <v>0</v>
      </c>
      <c r="M84" s="73">
        <f t="shared" si="15"/>
        <v>0</v>
      </c>
      <c r="N84" s="73">
        <v>23</v>
      </c>
      <c r="O84" s="73">
        <f t="shared" si="16"/>
        <v>1</v>
      </c>
      <c r="P84" s="73">
        <f t="shared" si="17"/>
        <v>1</v>
      </c>
      <c r="Q84" s="73">
        <f t="shared" si="18"/>
        <v>0</v>
      </c>
      <c r="R84" s="74">
        <f t="shared" si="0"/>
        <v>56</v>
      </c>
      <c r="S84" s="2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ht="19.5" customHeight="1" x14ac:dyDescent="0.3">
      <c r="A85" s="69">
        <v>79</v>
      </c>
      <c r="B85" s="70" t="s">
        <v>255</v>
      </c>
      <c r="C85" s="70" t="s">
        <v>256</v>
      </c>
      <c r="D85" s="73"/>
      <c r="E85" s="55"/>
      <c r="F85" s="73">
        <v>11</v>
      </c>
      <c r="G85" s="73">
        <f t="shared" si="10"/>
        <v>1</v>
      </c>
      <c r="H85" s="73">
        <f t="shared" si="11"/>
        <v>0</v>
      </c>
      <c r="I85" s="73">
        <f t="shared" si="12"/>
        <v>0</v>
      </c>
      <c r="J85" s="73">
        <v>22</v>
      </c>
      <c r="K85" s="73">
        <f t="shared" si="13"/>
        <v>1</v>
      </c>
      <c r="L85" s="73">
        <f t="shared" si="14"/>
        <v>0</v>
      </c>
      <c r="M85" s="73">
        <f t="shared" si="15"/>
        <v>0</v>
      </c>
      <c r="N85" s="73">
        <v>23</v>
      </c>
      <c r="O85" s="73">
        <f t="shared" si="16"/>
        <v>1</v>
      </c>
      <c r="P85" s="73">
        <f t="shared" si="17"/>
        <v>1</v>
      </c>
      <c r="Q85" s="73">
        <f t="shared" si="18"/>
        <v>0</v>
      </c>
      <c r="R85" s="74">
        <f t="shared" si="0"/>
        <v>56</v>
      </c>
      <c r="S85" s="2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ht="19.5" customHeight="1" x14ac:dyDescent="0.3">
      <c r="A86" s="69">
        <v>80</v>
      </c>
      <c r="B86" s="70" t="s">
        <v>257</v>
      </c>
      <c r="C86" s="70" t="s">
        <v>258</v>
      </c>
      <c r="D86" s="73"/>
      <c r="E86" s="55"/>
      <c r="F86" s="73">
        <v>10</v>
      </c>
      <c r="G86" s="73">
        <f t="shared" si="10"/>
        <v>1</v>
      </c>
      <c r="H86" s="73">
        <f t="shared" si="11"/>
        <v>0</v>
      </c>
      <c r="I86" s="73">
        <f t="shared" si="12"/>
        <v>0</v>
      </c>
      <c r="J86" s="73">
        <v>21</v>
      </c>
      <c r="K86" s="73">
        <f t="shared" si="13"/>
        <v>1</v>
      </c>
      <c r="L86" s="73">
        <f t="shared" si="14"/>
        <v>0</v>
      </c>
      <c r="M86" s="73">
        <f t="shared" si="15"/>
        <v>0</v>
      </c>
      <c r="N86" s="73">
        <v>21</v>
      </c>
      <c r="O86" s="73">
        <f t="shared" si="16"/>
        <v>1</v>
      </c>
      <c r="P86" s="73">
        <f t="shared" si="17"/>
        <v>0</v>
      </c>
      <c r="Q86" s="73">
        <f t="shared" si="18"/>
        <v>0</v>
      </c>
      <c r="R86" s="74">
        <f t="shared" si="0"/>
        <v>52</v>
      </c>
      <c r="S86" s="2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ht="19.5" customHeight="1" x14ac:dyDescent="0.3">
      <c r="A87" s="69">
        <v>81</v>
      </c>
      <c r="B87" s="70" t="s">
        <v>259</v>
      </c>
      <c r="C87" s="70" t="s">
        <v>260</v>
      </c>
      <c r="D87" s="73"/>
      <c r="E87" s="55"/>
      <c r="F87" s="73">
        <v>11</v>
      </c>
      <c r="G87" s="73">
        <f t="shared" si="10"/>
        <v>1</v>
      </c>
      <c r="H87" s="73">
        <f t="shared" si="11"/>
        <v>0</v>
      </c>
      <c r="I87" s="73">
        <f t="shared" si="12"/>
        <v>0</v>
      </c>
      <c r="J87" s="73">
        <v>21</v>
      </c>
      <c r="K87" s="73">
        <f t="shared" si="13"/>
        <v>1</v>
      </c>
      <c r="L87" s="73">
        <f t="shared" si="14"/>
        <v>0</v>
      </c>
      <c r="M87" s="73">
        <f t="shared" si="15"/>
        <v>0</v>
      </c>
      <c r="N87" s="73">
        <v>23</v>
      </c>
      <c r="O87" s="73">
        <f t="shared" si="16"/>
        <v>1</v>
      </c>
      <c r="P87" s="73">
        <f t="shared" si="17"/>
        <v>1</v>
      </c>
      <c r="Q87" s="73">
        <f t="shared" si="18"/>
        <v>0</v>
      </c>
      <c r="R87" s="74">
        <f t="shared" si="0"/>
        <v>55</v>
      </c>
      <c r="S87" s="2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ht="19.5" customHeight="1" x14ac:dyDescent="0.3">
      <c r="A88" s="69">
        <v>82</v>
      </c>
      <c r="B88" s="70" t="s">
        <v>261</v>
      </c>
      <c r="C88" s="70" t="s">
        <v>262</v>
      </c>
      <c r="D88" s="73"/>
      <c r="E88" s="55"/>
      <c r="F88" s="73">
        <v>10</v>
      </c>
      <c r="G88" s="73">
        <f t="shared" si="10"/>
        <v>1</v>
      </c>
      <c r="H88" s="73">
        <f t="shared" si="11"/>
        <v>0</v>
      </c>
      <c r="I88" s="73">
        <f t="shared" si="12"/>
        <v>0</v>
      </c>
      <c r="J88" s="73">
        <v>21</v>
      </c>
      <c r="K88" s="73">
        <f t="shared" si="13"/>
        <v>1</v>
      </c>
      <c r="L88" s="73">
        <f t="shared" si="14"/>
        <v>0</v>
      </c>
      <c r="M88" s="73">
        <f t="shared" si="15"/>
        <v>0</v>
      </c>
      <c r="N88" s="73">
        <v>22</v>
      </c>
      <c r="O88" s="73">
        <f t="shared" si="16"/>
        <v>1</v>
      </c>
      <c r="P88" s="73">
        <f t="shared" si="17"/>
        <v>0</v>
      </c>
      <c r="Q88" s="73">
        <f t="shared" si="18"/>
        <v>0</v>
      </c>
      <c r="R88" s="74">
        <f t="shared" si="0"/>
        <v>53</v>
      </c>
      <c r="S88" s="2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ht="19.5" customHeight="1" x14ac:dyDescent="0.3">
      <c r="A89" s="69">
        <v>83</v>
      </c>
      <c r="B89" s="70" t="s">
        <v>263</v>
      </c>
      <c r="C89" s="70" t="s">
        <v>264</v>
      </c>
      <c r="D89" s="73"/>
      <c r="E89" s="55"/>
      <c r="F89" s="73">
        <v>11</v>
      </c>
      <c r="G89" s="73">
        <f t="shared" si="10"/>
        <v>1</v>
      </c>
      <c r="H89" s="73">
        <f t="shared" si="11"/>
        <v>0</v>
      </c>
      <c r="I89" s="73">
        <f t="shared" si="12"/>
        <v>0</v>
      </c>
      <c r="J89" s="73">
        <v>20</v>
      </c>
      <c r="K89" s="73">
        <f t="shared" si="13"/>
        <v>1</v>
      </c>
      <c r="L89" s="73">
        <f t="shared" si="14"/>
        <v>0</v>
      </c>
      <c r="M89" s="73">
        <f t="shared" si="15"/>
        <v>0</v>
      </c>
      <c r="N89" s="73">
        <v>22</v>
      </c>
      <c r="O89" s="73">
        <f t="shared" si="16"/>
        <v>1</v>
      </c>
      <c r="P89" s="73">
        <f t="shared" si="17"/>
        <v>0</v>
      </c>
      <c r="Q89" s="73">
        <f t="shared" si="18"/>
        <v>0</v>
      </c>
      <c r="R89" s="74">
        <f t="shared" si="0"/>
        <v>53</v>
      </c>
      <c r="S89" s="2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ht="19.5" customHeight="1" x14ac:dyDescent="0.3">
      <c r="A90" s="69">
        <v>84</v>
      </c>
      <c r="B90" s="70" t="s">
        <v>265</v>
      </c>
      <c r="C90" s="70" t="s">
        <v>266</v>
      </c>
      <c r="D90" s="73"/>
      <c r="E90" s="55"/>
      <c r="F90" s="73">
        <v>11</v>
      </c>
      <c r="G90" s="73">
        <f t="shared" si="10"/>
        <v>1</v>
      </c>
      <c r="H90" s="73">
        <f t="shared" si="11"/>
        <v>0</v>
      </c>
      <c r="I90" s="73">
        <f t="shared" si="12"/>
        <v>0</v>
      </c>
      <c r="J90" s="73">
        <v>21</v>
      </c>
      <c r="K90" s="73">
        <f t="shared" si="13"/>
        <v>1</v>
      </c>
      <c r="L90" s="73">
        <f t="shared" si="14"/>
        <v>0</v>
      </c>
      <c r="M90" s="73">
        <f t="shared" si="15"/>
        <v>0</v>
      </c>
      <c r="N90" s="73">
        <v>22</v>
      </c>
      <c r="O90" s="73">
        <f t="shared" si="16"/>
        <v>1</v>
      </c>
      <c r="P90" s="73">
        <f t="shared" si="17"/>
        <v>0</v>
      </c>
      <c r="Q90" s="73">
        <f t="shared" si="18"/>
        <v>0</v>
      </c>
      <c r="R90" s="74">
        <f t="shared" si="0"/>
        <v>54</v>
      </c>
      <c r="S90" s="2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ht="19.5" customHeight="1" x14ac:dyDescent="0.3">
      <c r="A91" s="69">
        <v>85</v>
      </c>
      <c r="B91" s="70" t="s">
        <v>267</v>
      </c>
      <c r="C91" s="70" t="s">
        <v>268</v>
      </c>
      <c r="D91" s="73"/>
      <c r="E91" s="55"/>
      <c r="F91" s="73">
        <v>11</v>
      </c>
      <c r="G91" s="73">
        <f t="shared" ref="G91" si="19">IF(F91&gt;=($F$6*0.7),1,0)</f>
        <v>1</v>
      </c>
      <c r="H91" s="73">
        <f t="shared" ref="H91" si="20">IF(F91&gt;=($F$6*0.8),1,0)</f>
        <v>0</v>
      </c>
      <c r="I91" s="73">
        <f t="shared" ref="I91" si="21">IF(F91&gt;=($F$6*0.9),1,0)</f>
        <v>0</v>
      </c>
      <c r="J91" s="73">
        <v>21</v>
      </c>
      <c r="K91" s="73">
        <f t="shared" ref="K91" si="22">IF(J91&gt;=($J$6*0.7),1,0)</f>
        <v>1</v>
      </c>
      <c r="L91" s="73">
        <f t="shared" ref="L91" si="23">IF(J91&gt;=($J$6*0.8),1,0)</f>
        <v>0</v>
      </c>
      <c r="M91" s="73">
        <f t="shared" ref="M91" si="24">IF(J91&gt;=($J$6*0.9),1,0)</f>
        <v>0</v>
      </c>
      <c r="N91" s="73">
        <v>23</v>
      </c>
      <c r="O91" s="73">
        <f t="shared" ref="O91" si="25">IF(N91&gt;=($N$6*0.7),1,0)</f>
        <v>1</v>
      </c>
      <c r="P91" s="73">
        <f t="shared" ref="P91" si="26">IF(N91&gt;=($N$6*0.8),1,0)</f>
        <v>1</v>
      </c>
      <c r="Q91" s="73">
        <f t="shared" ref="Q91" si="27">IF(N91&gt;=($N$6*0.9),1,0)</f>
        <v>0</v>
      </c>
      <c r="R91" s="74">
        <f t="shared" ref="R91:R126" si="28">N91+J91+F91</f>
        <v>55</v>
      </c>
      <c r="S91" s="2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ht="19.5" customHeight="1" x14ac:dyDescent="0.3">
      <c r="A92" s="69">
        <v>86</v>
      </c>
      <c r="B92" s="70" t="s">
        <v>269</v>
      </c>
      <c r="C92" s="70" t="s">
        <v>270</v>
      </c>
      <c r="D92" s="73"/>
      <c r="E92" s="55"/>
      <c r="F92" s="73">
        <v>12</v>
      </c>
      <c r="G92" s="73">
        <f t="shared" ref="G92:G124" si="29">IF(F92&gt;=($F$6*0.7),1,0)</f>
        <v>1</v>
      </c>
      <c r="H92" s="73">
        <f t="shared" ref="H92:H124" si="30">IF(F92&gt;=($F$6*0.8),1,0)</f>
        <v>1</v>
      </c>
      <c r="I92" s="73">
        <f t="shared" ref="I92:I124" si="31">IF(F92&gt;=($F$6*0.9),1,0)</f>
        <v>0</v>
      </c>
      <c r="J92" s="73">
        <v>24</v>
      </c>
      <c r="K92" s="73">
        <f t="shared" ref="K92:K124" si="32">IF(J92&gt;=($J$6*0.7),1,0)</f>
        <v>1</v>
      </c>
      <c r="L92" s="73">
        <f t="shared" ref="L92:L124" si="33">IF(J92&gt;=($J$6*0.8),1,0)</f>
        <v>1</v>
      </c>
      <c r="M92" s="73">
        <f t="shared" ref="M92:M124" si="34">IF(J92&gt;=($J$6*0.9),1,0)</f>
        <v>0</v>
      </c>
      <c r="N92" s="73">
        <v>25</v>
      </c>
      <c r="O92" s="73">
        <f t="shared" ref="O92:O124" si="35">IF(N92&gt;=($N$6*0.7),1,0)</f>
        <v>1</v>
      </c>
      <c r="P92" s="73">
        <f t="shared" ref="P92:P124" si="36">IF(N92&gt;=($N$6*0.8),1,0)</f>
        <v>1</v>
      </c>
      <c r="Q92" s="73">
        <f t="shared" ref="Q92:Q124" si="37">IF(N92&gt;=($N$6*0.9),1,0)</f>
        <v>0</v>
      </c>
      <c r="R92" s="74">
        <f t="shared" si="28"/>
        <v>61</v>
      </c>
      <c r="S92" s="2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ht="19.5" customHeight="1" x14ac:dyDescent="0.3">
      <c r="A93" s="69">
        <v>87</v>
      </c>
      <c r="B93" s="70" t="s">
        <v>271</v>
      </c>
      <c r="C93" s="70" t="s">
        <v>272</v>
      </c>
      <c r="D93" s="73"/>
      <c r="E93" s="55"/>
      <c r="F93" s="73">
        <v>11</v>
      </c>
      <c r="G93" s="73">
        <f t="shared" si="29"/>
        <v>1</v>
      </c>
      <c r="H93" s="73">
        <f t="shared" si="30"/>
        <v>0</v>
      </c>
      <c r="I93" s="73">
        <f t="shared" si="31"/>
        <v>0</v>
      </c>
      <c r="J93" s="73">
        <v>21</v>
      </c>
      <c r="K93" s="73">
        <f t="shared" si="32"/>
        <v>1</v>
      </c>
      <c r="L93" s="73">
        <f t="shared" si="33"/>
        <v>0</v>
      </c>
      <c r="M93" s="73">
        <f t="shared" si="34"/>
        <v>0</v>
      </c>
      <c r="N93" s="73">
        <v>23</v>
      </c>
      <c r="O93" s="73">
        <f t="shared" si="35"/>
        <v>1</v>
      </c>
      <c r="P93" s="73">
        <f t="shared" si="36"/>
        <v>1</v>
      </c>
      <c r="Q93" s="73">
        <f t="shared" si="37"/>
        <v>0</v>
      </c>
      <c r="R93" s="74">
        <f t="shared" si="28"/>
        <v>55</v>
      </c>
      <c r="S93" s="2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ht="19.5" customHeight="1" x14ac:dyDescent="0.3">
      <c r="A94" s="69">
        <v>88</v>
      </c>
      <c r="B94" s="70" t="s">
        <v>273</v>
      </c>
      <c r="C94" s="70" t="s">
        <v>274</v>
      </c>
      <c r="D94" s="73"/>
      <c r="E94" s="55"/>
      <c r="F94" s="73">
        <v>11</v>
      </c>
      <c r="G94" s="73">
        <f t="shared" si="29"/>
        <v>1</v>
      </c>
      <c r="H94" s="73">
        <f t="shared" si="30"/>
        <v>0</v>
      </c>
      <c r="I94" s="73">
        <f t="shared" si="31"/>
        <v>0</v>
      </c>
      <c r="J94" s="73">
        <v>21</v>
      </c>
      <c r="K94" s="73">
        <f t="shared" si="32"/>
        <v>1</v>
      </c>
      <c r="L94" s="73">
        <f t="shared" si="33"/>
        <v>0</v>
      </c>
      <c r="M94" s="73">
        <f t="shared" si="34"/>
        <v>0</v>
      </c>
      <c r="N94" s="73">
        <v>22</v>
      </c>
      <c r="O94" s="73">
        <f t="shared" si="35"/>
        <v>1</v>
      </c>
      <c r="P94" s="73">
        <f t="shared" si="36"/>
        <v>0</v>
      </c>
      <c r="Q94" s="73">
        <f t="shared" si="37"/>
        <v>0</v>
      </c>
      <c r="R94" s="74">
        <f t="shared" si="28"/>
        <v>54</v>
      </c>
      <c r="S94" s="2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ht="19.5" customHeight="1" x14ac:dyDescent="0.3">
      <c r="A95" s="69">
        <v>89</v>
      </c>
      <c r="B95" s="70" t="s">
        <v>275</v>
      </c>
      <c r="C95" s="70" t="s">
        <v>276</v>
      </c>
      <c r="D95" s="73"/>
      <c r="E95" s="55"/>
      <c r="F95" s="73">
        <v>11</v>
      </c>
      <c r="G95" s="73">
        <f t="shared" si="29"/>
        <v>1</v>
      </c>
      <c r="H95" s="73">
        <f t="shared" si="30"/>
        <v>0</v>
      </c>
      <c r="I95" s="73">
        <f t="shared" si="31"/>
        <v>0</v>
      </c>
      <c r="J95" s="73">
        <v>21</v>
      </c>
      <c r="K95" s="73">
        <f t="shared" si="32"/>
        <v>1</v>
      </c>
      <c r="L95" s="73">
        <f t="shared" si="33"/>
        <v>0</v>
      </c>
      <c r="M95" s="73">
        <f t="shared" si="34"/>
        <v>0</v>
      </c>
      <c r="N95" s="73">
        <v>22</v>
      </c>
      <c r="O95" s="73">
        <f t="shared" si="35"/>
        <v>1</v>
      </c>
      <c r="P95" s="73">
        <f t="shared" si="36"/>
        <v>0</v>
      </c>
      <c r="Q95" s="73">
        <f t="shared" si="37"/>
        <v>0</v>
      </c>
      <c r="R95" s="74">
        <f t="shared" si="28"/>
        <v>54</v>
      </c>
      <c r="S95" s="2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ht="19.5" customHeight="1" x14ac:dyDescent="0.3">
      <c r="A96" s="69">
        <v>90</v>
      </c>
      <c r="B96" s="70" t="s">
        <v>277</v>
      </c>
      <c r="C96" s="70" t="s">
        <v>278</v>
      </c>
      <c r="D96" s="73"/>
      <c r="E96" s="55"/>
      <c r="F96" s="73">
        <v>11</v>
      </c>
      <c r="G96" s="73">
        <f t="shared" si="29"/>
        <v>1</v>
      </c>
      <c r="H96" s="73">
        <f t="shared" si="30"/>
        <v>0</v>
      </c>
      <c r="I96" s="73">
        <f t="shared" si="31"/>
        <v>0</v>
      </c>
      <c r="J96" s="73">
        <v>21</v>
      </c>
      <c r="K96" s="73">
        <f t="shared" si="32"/>
        <v>1</v>
      </c>
      <c r="L96" s="73">
        <f t="shared" si="33"/>
        <v>0</v>
      </c>
      <c r="M96" s="73">
        <f t="shared" si="34"/>
        <v>0</v>
      </c>
      <c r="N96" s="73">
        <v>23</v>
      </c>
      <c r="O96" s="73">
        <f t="shared" si="35"/>
        <v>1</v>
      </c>
      <c r="P96" s="73">
        <f t="shared" si="36"/>
        <v>1</v>
      </c>
      <c r="Q96" s="73">
        <f t="shared" si="37"/>
        <v>0</v>
      </c>
      <c r="R96" s="74">
        <f t="shared" si="28"/>
        <v>55</v>
      </c>
      <c r="S96" s="2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ht="19.5" customHeight="1" x14ac:dyDescent="0.3">
      <c r="A97" s="69">
        <v>91</v>
      </c>
      <c r="B97" s="70" t="s">
        <v>279</v>
      </c>
      <c r="C97" s="70" t="s">
        <v>280</v>
      </c>
      <c r="D97" s="73"/>
      <c r="E97" s="55"/>
      <c r="F97" s="73">
        <v>11</v>
      </c>
      <c r="G97" s="73">
        <f t="shared" si="29"/>
        <v>1</v>
      </c>
      <c r="H97" s="73">
        <f t="shared" si="30"/>
        <v>0</v>
      </c>
      <c r="I97" s="73">
        <f t="shared" si="31"/>
        <v>0</v>
      </c>
      <c r="J97" s="73">
        <v>21</v>
      </c>
      <c r="K97" s="73">
        <f t="shared" si="32"/>
        <v>1</v>
      </c>
      <c r="L97" s="73">
        <f t="shared" si="33"/>
        <v>0</v>
      </c>
      <c r="M97" s="73">
        <f t="shared" si="34"/>
        <v>0</v>
      </c>
      <c r="N97" s="73">
        <v>23</v>
      </c>
      <c r="O97" s="73">
        <f t="shared" si="35"/>
        <v>1</v>
      </c>
      <c r="P97" s="73">
        <f t="shared" si="36"/>
        <v>1</v>
      </c>
      <c r="Q97" s="73">
        <f t="shared" si="37"/>
        <v>0</v>
      </c>
      <c r="R97" s="74">
        <f t="shared" si="28"/>
        <v>55</v>
      </c>
      <c r="S97" s="2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ht="19.5" customHeight="1" x14ac:dyDescent="0.3">
      <c r="A98" s="69">
        <v>92</v>
      </c>
      <c r="B98" s="70" t="s">
        <v>281</v>
      </c>
      <c r="C98" s="70" t="s">
        <v>282</v>
      </c>
      <c r="D98" s="73"/>
      <c r="E98" s="55"/>
      <c r="F98" s="73">
        <v>11</v>
      </c>
      <c r="G98" s="73">
        <f t="shared" si="29"/>
        <v>1</v>
      </c>
      <c r="H98" s="73">
        <f t="shared" si="30"/>
        <v>0</v>
      </c>
      <c r="I98" s="73">
        <f t="shared" si="31"/>
        <v>0</v>
      </c>
      <c r="J98" s="73">
        <v>22</v>
      </c>
      <c r="K98" s="73">
        <f t="shared" si="32"/>
        <v>1</v>
      </c>
      <c r="L98" s="73">
        <f t="shared" si="33"/>
        <v>0</v>
      </c>
      <c r="M98" s="73">
        <f t="shared" si="34"/>
        <v>0</v>
      </c>
      <c r="N98" s="73">
        <v>22</v>
      </c>
      <c r="O98" s="73">
        <f t="shared" si="35"/>
        <v>1</v>
      </c>
      <c r="P98" s="73">
        <f t="shared" si="36"/>
        <v>0</v>
      </c>
      <c r="Q98" s="73">
        <f t="shared" si="37"/>
        <v>0</v>
      </c>
      <c r="R98" s="74">
        <f t="shared" si="28"/>
        <v>55</v>
      </c>
      <c r="S98" s="2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ht="19.5" customHeight="1" x14ac:dyDescent="0.3">
      <c r="A99" s="69">
        <v>93</v>
      </c>
      <c r="B99" s="70" t="s">
        <v>283</v>
      </c>
      <c r="C99" s="70" t="s">
        <v>284</v>
      </c>
      <c r="D99" s="73"/>
      <c r="E99" s="55"/>
      <c r="F99" s="73">
        <v>11</v>
      </c>
      <c r="G99" s="73">
        <f t="shared" si="29"/>
        <v>1</v>
      </c>
      <c r="H99" s="73">
        <f t="shared" si="30"/>
        <v>0</v>
      </c>
      <c r="I99" s="73">
        <f t="shared" si="31"/>
        <v>0</v>
      </c>
      <c r="J99" s="73">
        <v>21</v>
      </c>
      <c r="K99" s="73">
        <f t="shared" si="32"/>
        <v>1</v>
      </c>
      <c r="L99" s="73">
        <f t="shared" si="33"/>
        <v>0</v>
      </c>
      <c r="M99" s="73">
        <f t="shared" si="34"/>
        <v>0</v>
      </c>
      <c r="N99" s="73">
        <v>23</v>
      </c>
      <c r="O99" s="73">
        <f t="shared" si="35"/>
        <v>1</v>
      </c>
      <c r="P99" s="73">
        <f t="shared" si="36"/>
        <v>1</v>
      </c>
      <c r="Q99" s="73">
        <f t="shared" si="37"/>
        <v>0</v>
      </c>
      <c r="R99" s="74">
        <f t="shared" si="28"/>
        <v>55</v>
      </c>
      <c r="S99" s="2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ht="19.5" customHeight="1" x14ac:dyDescent="0.3">
      <c r="A100" s="69">
        <v>94</v>
      </c>
      <c r="B100" s="70" t="s">
        <v>285</v>
      </c>
      <c r="C100" s="70" t="s">
        <v>286</v>
      </c>
      <c r="D100" s="73"/>
      <c r="E100" s="55"/>
      <c r="F100" s="73">
        <v>11</v>
      </c>
      <c r="G100" s="73">
        <f t="shared" si="29"/>
        <v>1</v>
      </c>
      <c r="H100" s="73">
        <f t="shared" si="30"/>
        <v>0</v>
      </c>
      <c r="I100" s="73">
        <f t="shared" si="31"/>
        <v>0</v>
      </c>
      <c r="J100" s="73">
        <v>21</v>
      </c>
      <c r="K100" s="73">
        <f t="shared" si="32"/>
        <v>1</v>
      </c>
      <c r="L100" s="73">
        <f t="shared" si="33"/>
        <v>0</v>
      </c>
      <c r="M100" s="73">
        <f t="shared" si="34"/>
        <v>0</v>
      </c>
      <c r="N100" s="73">
        <v>22</v>
      </c>
      <c r="O100" s="73">
        <f t="shared" si="35"/>
        <v>1</v>
      </c>
      <c r="P100" s="73">
        <f t="shared" si="36"/>
        <v>0</v>
      </c>
      <c r="Q100" s="73">
        <f t="shared" si="37"/>
        <v>0</v>
      </c>
      <c r="R100" s="74">
        <f t="shared" si="28"/>
        <v>54</v>
      </c>
      <c r="S100" s="2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ht="19.5" customHeight="1" x14ac:dyDescent="0.3">
      <c r="A101" s="69">
        <v>95</v>
      </c>
      <c r="B101" s="70" t="s">
        <v>287</v>
      </c>
      <c r="C101" s="70" t="s">
        <v>288</v>
      </c>
      <c r="D101" s="73"/>
      <c r="E101" s="55"/>
      <c r="F101" s="73">
        <v>12</v>
      </c>
      <c r="G101" s="73">
        <f t="shared" si="29"/>
        <v>1</v>
      </c>
      <c r="H101" s="73">
        <f t="shared" si="30"/>
        <v>1</v>
      </c>
      <c r="I101" s="73">
        <f t="shared" si="31"/>
        <v>0</v>
      </c>
      <c r="J101" s="73">
        <v>23</v>
      </c>
      <c r="K101" s="73">
        <f t="shared" si="32"/>
        <v>1</v>
      </c>
      <c r="L101" s="73">
        <f t="shared" si="33"/>
        <v>1</v>
      </c>
      <c r="M101" s="73">
        <f t="shared" si="34"/>
        <v>0</v>
      </c>
      <c r="N101" s="73">
        <v>24</v>
      </c>
      <c r="O101" s="73">
        <f t="shared" si="35"/>
        <v>1</v>
      </c>
      <c r="P101" s="73">
        <f t="shared" si="36"/>
        <v>1</v>
      </c>
      <c r="Q101" s="73">
        <f t="shared" si="37"/>
        <v>0</v>
      </c>
      <c r="R101" s="74">
        <f t="shared" si="28"/>
        <v>59</v>
      </c>
      <c r="S101" s="2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ht="19.5" customHeight="1" x14ac:dyDescent="0.3">
      <c r="A102" s="69">
        <v>96</v>
      </c>
      <c r="B102" s="70" t="s">
        <v>289</v>
      </c>
      <c r="C102" s="70" t="s">
        <v>290</v>
      </c>
      <c r="D102" s="73"/>
      <c r="E102" s="55"/>
      <c r="F102" s="73">
        <v>11</v>
      </c>
      <c r="G102" s="73">
        <f t="shared" si="29"/>
        <v>1</v>
      </c>
      <c r="H102" s="73">
        <f t="shared" si="30"/>
        <v>0</v>
      </c>
      <c r="I102" s="73">
        <f t="shared" si="31"/>
        <v>0</v>
      </c>
      <c r="J102" s="73">
        <v>22</v>
      </c>
      <c r="K102" s="73">
        <f t="shared" si="32"/>
        <v>1</v>
      </c>
      <c r="L102" s="73">
        <f t="shared" si="33"/>
        <v>0</v>
      </c>
      <c r="M102" s="73">
        <f t="shared" si="34"/>
        <v>0</v>
      </c>
      <c r="N102" s="73">
        <v>24</v>
      </c>
      <c r="O102" s="73">
        <f t="shared" si="35"/>
        <v>1</v>
      </c>
      <c r="P102" s="73">
        <f t="shared" si="36"/>
        <v>1</v>
      </c>
      <c r="Q102" s="73">
        <f t="shared" si="37"/>
        <v>0</v>
      </c>
      <c r="R102" s="74">
        <f t="shared" si="28"/>
        <v>57</v>
      </c>
      <c r="S102" s="2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ht="19.5" customHeight="1" x14ac:dyDescent="0.3">
      <c r="A103" s="69">
        <v>97</v>
      </c>
      <c r="B103" s="70" t="s">
        <v>291</v>
      </c>
      <c r="C103" s="70" t="s">
        <v>292</v>
      </c>
      <c r="D103" s="73"/>
      <c r="E103" s="55"/>
      <c r="F103" s="73">
        <v>11</v>
      </c>
      <c r="G103" s="73">
        <f t="shared" si="29"/>
        <v>1</v>
      </c>
      <c r="H103" s="73">
        <f t="shared" si="30"/>
        <v>0</v>
      </c>
      <c r="I103" s="73">
        <f t="shared" si="31"/>
        <v>0</v>
      </c>
      <c r="J103" s="73">
        <v>22</v>
      </c>
      <c r="K103" s="73">
        <f t="shared" si="32"/>
        <v>1</v>
      </c>
      <c r="L103" s="73">
        <f t="shared" si="33"/>
        <v>0</v>
      </c>
      <c r="M103" s="73">
        <f t="shared" si="34"/>
        <v>0</v>
      </c>
      <c r="N103" s="73">
        <v>22</v>
      </c>
      <c r="O103" s="73">
        <f t="shared" si="35"/>
        <v>1</v>
      </c>
      <c r="P103" s="73">
        <f t="shared" si="36"/>
        <v>0</v>
      </c>
      <c r="Q103" s="73">
        <f t="shared" si="37"/>
        <v>0</v>
      </c>
      <c r="R103" s="74">
        <f t="shared" si="28"/>
        <v>55</v>
      </c>
      <c r="S103" s="2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ht="19.5" customHeight="1" x14ac:dyDescent="0.3">
      <c r="A104" s="69">
        <v>98</v>
      </c>
      <c r="B104" s="70" t="s">
        <v>293</v>
      </c>
      <c r="C104" s="70" t="s">
        <v>294</v>
      </c>
      <c r="D104" s="73"/>
      <c r="E104" s="55"/>
      <c r="F104" s="73">
        <v>11</v>
      </c>
      <c r="G104" s="73">
        <f t="shared" si="29"/>
        <v>1</v>
      </c>
      <c r="H104" s="73">
        <f t="shared" si="30"/>
        <v>0</v>
      </c>
      <c r="I104" s="73">
        <f t="shared" si="31"/>
        <v>0</v>
      </c>
      <c r="J104" s="73">
        <v>21</v>
      </c>
      <c r="K104" s="73">
        <f t="shared" si="32"/>
        <v>1</v>
      </c>
      <c r="L104" s="73">
        <f t="shared" si="33"/>
        <v>0</v>
      </c>
      <c r="M104" s="73">
        <f t="shared" si="34"/>
        <v>0</v>
      </c>
      <c r="N104" s="73">
        <v>24</v>
      </c>
      <c r="O104" s="73">
        <f t="shared" si="35"/>
        <v>1</v>
      </c>
      <c r="P104" s="73">
        <f t="shared" si="36"/>
        <v>1</v>
      </c>
      <c r="Q104" s="73">
        <f t="shared" si="37"/>
        <v>0</v>
      </c>
      <c r="R104" s="74">
        <f t="shared" si="28"/>
        <v>56</v>
      </c>
      <c r="S104" s="2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ht="19.5" customHeight="1" x14ac:dyDescent="0.3">
      <c r="A105" s="69">
        <v>99</v>
      </c>
      <c r="B105" s="70" t="s">
        <v>295</v>
      </c>
      <c r="C105" s="70" t="s">
        <v>296</v>
      </c>
      <c r="D105" s="73"/>
      <c r="E105" s="55"/>
      <c r="F105" s="73">
        <v>11</v>
      </c>
      <c r="G105" s="73">
        <f t="shared" si="29"/>
        <v>1</v>
      </c>
      <c r="H105" s="73">
        <f t="shared" si="30"/>
        <v>0</v>
      </c>
      <c r="I105" s="73">
        <f t="shared" si="31"/>
        <v>0</v>
      </c>
      <c r="J105" s="73">
        <v>21</v>
      </c>
      <c r="K105" s="73">
        <f t="shared" si="32"/>
        <v>1</v>
      </c>
      <c r="L105" s="73">
        <f t="shared" si="33"/>
        <v>0</v>
      </c>
      <c r="M105" s="73">
        <f t="shared" si="34"/>
        <v>0</v>
      </c>
      <c r="N105" s="73">
        <v>23</v>
      </c>
      <c r="O105" s="73">
        <f t="shared" si="35"/>
        <v>1</v>
      </c>
      <c r="P105" s="73">
        <f t="shared" si="36"/>
        <v>1</v>
      </c>
      <c r="Q105" s="73">
        <f t="shared" si="37"/>
        <v>0</v>
      </c>
      <c r="R105" s="74">
        <f t="shared" si="28"/>
        <v>55</v>
      </c>
      <c r="S105" s="2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ht="19.5" customHeight="1" x14ac:dyDescent="0.3">
      <c r="A106" s="69">
        <v>100</v>
      </c>
      <c r="B106" s="70" t="s">
        <v>297</v>
      </c>
      <c r="C106" s="70" t="s">
        <v>298</v>
      </c>
      <c r="D106" s="73"/>
      <c r="E106" s="55"/>
      <c r="F106" s="73">
        <v>11</v>
      </c>
      <c r="G106" s="73">
        <f t="shared" si="29"/>
        <v>1</v>
      </c>
      <c r="H106" s="73">
        <f t="shared" si="30"/>
        <v>0</v>
      </c>
      <c r="I106" s="73">
        <f t="shared" si="31"/>
        <v>0</v>
      </c>
      <c r="J106" s="73">
        <v>21</v>
      </c>
      <c r="K106" s="73">
        <f t="shared" si="32"/>
        <v>1</v>
      </c>
      <c r="L106" s="73">
        <f t="shared" si="33"/>
        <v>0</v>
      </c>
      <c r="M106" s="73">
        <f t="shared" si="34"/>
        <v>0</v>
      </c>
      <c r="N106" s="73">
        <v>21</v>
      </c>
      <c r="O106" s="73">
        <f t="shared" si="35"/>
        <v>1</v>
      </c>
      <c r="P106" s="73">
        <f t="shared" si="36"/>
        <v>0</v>
      </c>
      <c r="Q106" s="73">
        <f t="shared" si="37"/>
        <v>0</v>
      </c>
      <c r="R106" s="74">
        <f t="shared" si="28"/>
        <v>53</v>
      </c>
      <c r="S106" s="2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ht="19.5" customHeight="1" x14ac:dyDescent="0.3">
      <c r="A107" s="69">
        <v>101</v>
      </c>
      <c r="B107" s="70" t="s">
        <v>299</v>
      </c>
      <c r="C107" s="70" t="s">
        <v>300</v>
      </c>
      <c r="D107" s="73"/>
      <c r="E107" s="55"/>
      <c r="F107" s="73">
        <v>11</v>
      </c>
      <c r="G107" s="73">
        <f t="shared" si="29"/>
        <v>1</v>
      </c>
      <c r="H107" s="73">
        <f t="shared" si="30"/>
        <v>0</v>
      </c>
      <c r="I107" s="73">
        <f t="shared" si="31"/>
        <v>0</v>
      </c>
      <c r="J107" s="73">
        <v>22</v>
      </c>
      <c r="K107" s="73">
        <f t="shared" si="32"/>
        <v>1</v>
      </c>
      <c r="L107" s="73">
        <f t="shared" si="33"/>
        <v>0</v>
      </c>
      <c r="M107" s="73">
        <f t="shared" si="34"/>
        <v>0</v>
      </c>
      <c r="N107" s="73">
        <v>23</v>
      </c>
      <c r="O107" s="73">
        <f t="shared" si="35"/>
        <v>1</v>
      </c>
      <c r="P107" s="73">
        <f t="shared" si="36"/>
        <v>1</v>
      </c>
      <c r="Q107" s="73">
        <f t="shared" si="37"/>
        <v>0</v>
      </c>
      <c r="R107" s="74">
        <f t="shared" si="28"/>
        <v>56</v>
      </c>
      <c r="S107" s="2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ht="19.5" customHeight="1" x14ac:dyDescent="0.3">
      <c r="A108" s="69">
        <v>102</v>
      </c>
      <c r="B108" s="70" t="s">
        <v>301</v>
      </c>
      <c r="C108" s="70" t="s">
        <v>302</v>
      </c>
      <c r="D108" s="73"/>
      <c r="E108" s="55"/>
      <c r="F108" s="73">
        <v>10</v>
      </c>
      <c r="G108" s="73">
        <f t="shared" si="29"/>
        <v>1</v>
      </c>
      <c r="H108" s="73">
        <f t="shared" si="30"/>
        <v>0</v>
      </c>
      <c r="I108" s="73">
        <f t="shared" si="31"/>
        <v>0</v>
      </c>
      <c r="J108" s="73">
        <v>20</v>
      </c>
      <c r="K108" s="73">
        <f t="shared" si="32"/>
        <v>1</v>
      </c>
      <c r="L108" s="73">
        <f t="shared" si="33"/>
        <v>0</v>
      </c>
      <c r="M108" s="73">
        <f t="shared" si="34"/>
        <v>0</v>
      </c>
      <c r="N108" s="73">
        <v>21</v>
      </c>
      <c r="O108" s="73">
        <f t="shared" si="35"/>
        <v>1</v>
      </c>
      <c r="P108" s="73">
        <f t="shared" si="36"/>
        <v>0</v>
      </c>
      <c r="Q108" s="73">
        <f t="shared" si="37"/>
        <v>0</v>
      </c>
      <c r="R108" s="74">
        <f t="shared" si="28"/>
        <v>51</v>
      </c>
      <c r="S108" s="2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ht="19.5" customHeight="1" x14ac:dyDescent="0.3">
      <c r="A109" s="69">
        <v>103</v>
      </c>
      <c r="B109" s="70" t="s">
        <v>303</v>
      </c>
      <c r="C109" s="70" t="s">
        <v>304</v>
      </c>
      <c r="D109" s="73"/>
      <c r="E109" s="55"/>
      <c r="F109" s="73">
        <v>11</v>
      </c>
      <c r="G109" s="73">
        <f t="shared" si="29"/>
        <v>1</v>
      </c>
      <c r="H109" s="73">
        <f t="shared" si="30"/>
        <v>0</v>
      </c>
      <c r="I109" s="73">
        <f t="shared" si="31"/>
        <v>0</v>
      </c>
      <c r="J109" s="73">
        <v>20</v>
      </c>
      <c r="K109" s="73">
        <f t="shared" si="32"/>
        <v>1</v>
      </c>
      <c r="L109" s="73">
        <f t="shared" si="33"/>
        <v>0</v>
      </c>
      <c r="M109" s="73">
        <f t="shared" si="34"/>
        <v>0</v>
      </c>
      <c r="N109" s="73">
        <v>22</v>
      </c>
      <c r="O109" s="73">
        <f t="shared" si="35"/>
        <v>1</v>
      </c>
      <c r="P109" s="73">
        <f t="shared" si="36"/>
        <v>0</v>
      </c>
      <c r="Q109" s="73">
        <f t="shared" si="37"/>
        <v>0</v>
      </c>
      <c r="R109" s="74">
        <f t="shared" si="28"/>
        <v>53</v>
      </c>
      <c r="S109" s="2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ht="19.5" customHeight="1" x14ac:dyDescent="0.3">
      <c r="A110" s="69">
        <v>104</v>
      </c>
      <c r="B110" s="70" t="s">
        <v>305</v>
      </c>
      <c r="C110" s="70" t="s">
        <v>306</v>
      </c>
      <c r="D110" s="73"/>
      <c r="E110" s="55"/>
      <c r="F110" s="73">
        <v>11</v>
      </c>
      <c r="G110" s="73">
        <f t="shared" si="29"/>
        <v>1</v>
      </c>
      <c r="H110" s="73">
        <f t="shared" si="30"/>
        <v>0</v>
      </c>
      <c r="I110" s="73">
        <f t="shared" si="31"/>
        <v>0</v>
      </c>
      <c r="J110" s="73">
        <v>21</v>
      </c>
      <c r="K110" s="73">
        <f t="shared" si="32"/>
        <v>1</v>
      </c>
      <c r="L110" s="73">
        <f t="shared" si="33"/>
        <v>0</v>
      </c>
      <c r="M110" s="73">
        <f t="shared" si="34"/>
        <v>0</v>
      </c>
      <c r="N110" s="73">
        <v>22</v>
      </c>
      <c r="O110" s="73">
        <f t="shared" si="35"/>
        <v>1</v>
      </c>
      <c r="P110" s="73">
        <f t="shared" si="36"/>
        <v>0</v>
      </c>
      <c r="Q110" s="73">
        <f t="shared" si="37"/>
        <v>0</v>
      </c>
      <c r="R110" s="74">
        <f t="shared" si="28"/>
        <v>54</v>
      </c>
      <c r="S110" s="2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ht="19.5" customHeight="1" x14ac:dyDescent="0.3">
      <c r="A111" s="69">
        <v>105</v>
      </c>
      <c r="B111" s="70" t="s">
        <v>307</v>
      </c>
      <c r="C111" s="70" t="s">
        <v>308</v>
      </c>
      <c r="D111" s="73"/>
      <c r="E111" s="55"/>
      <c r="F111" s="73">
        <v>11</v>
      </c>
      <c r="G111" s="73">
        <f t="shared" si="29"/>
        <v>1</v>
      </c>
      <c r="H111" s="73">
        <f t="shared" si="30"/>
        <v>0</v>
      </c>
      <c r="I111" s="73">
        <f t="shared" si="31"/>
        <v>0</v>
      </c>
      <c r="J111" s="73">
        <v>21</v>
      </c>
      <c r="K111" s="73">
        <f t="shared" si="32"/>
        <v>1</v>
      </c>
      <c r="L111" s="73">
        <f t="shared" si="33"/>
        <v>0</v>
      </c>
      <c r="M111" s="73">
        <f t="shared" si="34"/>
        <v>0</v>
      </c>
      <c r="N111" s="73">
        <v>24</v>
      </c>
      <c r="O111" s="73">
        <f t="shared" si="35"/>
        <v>1</v>
      </c>
      <c r="P111" s="73">
        <f t="shared" si="36"/>
        <v>1</v>
      </c>
      <c r="Q111" s="73">
        <f t="shared" si="37"/>
        <v>0</v>
      </c>
      <c r="R111" s="74">
        <f t="shared" si="28"/>
        <v>56</v>
      </c>
      <c r="S111" s="2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ht="19.5" customHeight="1" x14ac:dyDescent="0.3">
      <c r="A112" s="69">
        <v>106</v>
      </c>
      <c r="B112" s="70" t="s">
        <v>309</v>
      </c>
      <c r="C112" s="70" t="s">
        <v>310</v>
      </c>
      <c r="D112" s="73"/>
      <c r="E112" s="55"/>
      <c r="F112" s="73">
        <v>12</v>
      </c>
      <c r="G112" s="73">
        <f t="shared" si="29"/>
        <v>1</v>
      </c>
      <c r="H112" s="73">
        <f t="shared" si="30"/>
        <v>1</v>
      </c>
      <c r="I112" s="73">
        <f t="shared" si="31"/>
        <v>0</v>
      </c>
      <c r="J112" s="73">
        <v>23</v>
      </c>
      <c r="K112" s="73">
        <f t="shared" si="32"/>
        <v>1</v>
      </c>
      <c r="L112" s="73">
        <f t="shared" si="33"/>
        <v>1</v>
      </c>
      <c r="M112" s="73">
        <f t="shared" si="34"/>
        <v>0</v>
      </c>
      <c r="N112" s="73">
        <v>25</v>
      </c>
      <c r="O112" s="73">
        <f t="shared" si="35"/>
        <v>1</v>
      </c>
      <c r="P112" s="73">
        <f t="shared" si="36"/>
        <v>1</v>
      </c>
      <c r="Q112" s="73">
        <f t="shared" si="37"/>
        <v>0</v>
      </c>
      <c r="R112" s="74">
        <f t="shared" si="28"/>
        <v>60</v>
      </c>
      <c r="S112" s="2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ht="19.5" customHeight="1" x14ac:dyDescent="0.3">
      <c r="A113" s="69">
        <v>107</v>
      </c>
      <c r="B113" s="70" t="s">
        <v>311</v>
      </c>
      <c r="C113" s="70" t="s">
        <v>312</v>
      </c>
      <c r="D113" s="73"/>
      <c r="E113" s="55"/>
      <c r="F113" s="73">
        <v>10</v>
      </c>
      <c r="G113" s="73">
        <f t="shared" si="29"/>
        <v>1</v>
      </c>
      <c r="H113" s="73">
        <f t="shared" si="30"/>
        <v>0</v>
      </c>
      <c r="I113" s="73">
        <f t="shared" si="31"/>
        <v>0</v>
      </c>
      <c r="J113" s="73">
        <v>20</v>
      </c>
      <c r="K113" s="73">
        <f t="shared" si="32"/>
        <v>1</v>
      </c>
      <c r="L113" s="73">
        <f t="shared" si="33"/>
        <v>0</v>
      </c>
      <c r="M113" s="73">
        <f t="shared" si="34"/>
        <v>0</v>
      </c>
      <c r="N113" s="73">
        <v>21</v>
      </c>
      <c r="O113" s="73">
        <f t="shared" si="35"/>
        <v>1</v>
      </c>
      <c r="P113" s="73">
        <f t="shared" si="36"/>
        <v>0</v>
      </c>
      <c r="Q113" s="73">
        <f t="shared" si="37"/>
        <v>0</v>
      </c>
      <c r="R113" s="74">
        <f t="shared" si="28"/>
        <v>51</v>
      </c>
      <c r="S113" s="2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ht="19.5" customHeight="1" x14ac:dyDescent="0.3">
      <c r="A114" s="69">
        <v>108</v>
      </c>
      <c r="B114" s="70" t="s">
        <v>313</v>
      </c>
      <c r="C114" s="70" t="s">
        <v>314</v>
      </c>
      <c r="D114" s="73"/>
      <c r="E114" s="55"/>
      <c r="F114" s="73">
        <v>11</v>
      </c>
      <c r="G114" s="73">
        <f t="shared" si="29"/>
        <v>1</v>
      </c>
      <c r="H114" s="73">
        <f t="shared" si="30"/>
        <v>0</v>
      </c>
      <c r="I114" s="73">
        <f t="shared" si="31"/>
        <v>0</v>
      </c>
      <c r="J114" s="73">
        <v>21</v>
      </c>
      <c r="K114" s="73">
        <f t="shared" si="32"/>
        <v>1</v>
      </c>
      <c r="L114" s="73">
        <f t="shared" si="33"/>
        <v>0</v>
      </c>
      <c r="M114" s="73">
        <f t="shared" si="34"/>
        <v>0</v>
      </c>
      <c r="N114" s="73">
        <v>22</v>
      </c>
      <c r="O114" s="73">
        <f t="shared" si="35"/>
        <v>1</v>
      </c>
      <c r="P114" s="73">
        <f t="shared" si="36"/>
        <v>0</v>
      </c>
      <c r="Q114" s="73">
        <f t="shared" si="37"/>
        <v>0</v>
      </c>
      <c r="R114" s="74">
        <f t="shared" si="28"/>
        <v>54</v>
      </c>
      <c r="S114" s="2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ht="19.5" customHeight="1" x14ac:dyDescent="0.3">
      <c r="A115" s="69">
        <v>109</v>
      </c>
      <c r="B115" s="70" t="s">
        <v>315</v>
      </c>
      <c r="C115" s="70" t="s">
        <v>316</v>
      </c>
      <c r="D115" s="73"/>
      <c r="E115" s="55"/>
      <c r="F115" s="73">
        <v>11</v>
      </c>
      <c r="G115" s="73">
        <f t="shared" si="29"/>
        <v>1</v>
      </c>
      <c r="H115" s="73">
        <f t="shared" si="30"/>
        <v>0</v>
      </c>
      <c r="I115" s="73">
        <f t="shared" si="31"/>
        <v>0</v>
      </c>
      <c r="J115" s="73">
        <v>20</v>
      </c>
      <c r="K115" s="73">
        <f t="shared" si="32"/>
        <v>1</v>
      </c>
      <c r="L115" s="73">
        <f t="shared" si="33"/>
        <v>0</v>
      </c>
      <c r="M115" s="73">
        <f t="shared" si="34"/>
        <v>0</v>
      </c>
      <c r="N115" s="73">
        <v>23</v>
      </c>
      <c r="O115" s="73">
        <f t="shared" si="35"/>
        <v>1</v>
      </c>
      <c r="P115" s="73">
        <f t="shared" si="36"/>
        <v>1</v>
      </c>
      <c r="Q115" s="73">
        <f t="shared" si="37"/>
        <v>0</v>
      </c>
      <c r="R115" s="74">
        <f t="shared" si="28"/>
        <v>54</v>
      </c>
      <c r="S115" s="2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ht="19.5" customHeight="1" x14ac:dyDescent="0.3">
      <c r="A116" s="69">
        <v>110</v>
      </c>
      <c r="B116" s="70" t="s">
        <v>317</v>
      </c>
      <c r="C116" s="70" t="s">
        <v>318</v>
      </c>
      <c r="D116" s="73"/>
      <c r="E116" s="55"/>
      <c r="F116" s="73">
        <v>11</v>
      </c>
      <c r="G116" s="73">
        <f t="shared" si="29"/>
        <v>1</v>
      </c>
      <c r="H116" s="73">
        <f t="shared" si="30"/>
        <v>0</v>
      </c>
      <c r="I116" s="73">
        <f t="shared" si="31"/>
        <v>0</v>
      </c>
      <c r="J116" s="73">
        <v>22</v>
      </c>
      <c r="K116" s="73">
        <f t="shared" si="32"/>
        <v>1</v>
      </c>
      <c r="L116" s="73">
        <f t="shared" si="33"/>
        <v>0</v>
      </c>
      <c r="M116" s="73">
        <f t="shared" si="34"/>
        <v>0</v>
      </c>
      <c r="N116" s="73">
        <v>24</v>
      </c>
      <c r="O116" s="73">
        <f t="shared" si="35"/>
        <v>1</v>
      </c>
      <c r="P116" s="73">
        <f t="shared" si="36"/>
        <v>1</v>
      </c>
      <c r="Q116" s="73">
        <f t="shared" si="37"/>
        <v>0</v>
      </c>
      <c r="R116" s="74">
        <f t="shared" si="28"/>
        <v>57</v>
      </c>
      <c r="S116" s="2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ht="19.5" customHeight="1" x14ac:dyDescent="0.3">
      <c r="A117" s="69">
        <v>111</v>
      </c>
      <c r="B117" s="70" t="s">
        <v>319</v>
      </c>
      <c r="C117" s="70" t="s">
        <v>320</v>
      </c>
      <c r="D117" s="73"/>
      <c r="E117" s="55"/>
      <c r="F117" s="73">
        <v>12</v>
      </c>
      <c r="G117" s="73">
        <f t="shared" si="29"/>
        <v>1</v>
      </c>
      <c r="H117" s="73">
        <f t="shared" si="30"/>
        <v>1</v>
      </c>
      <c r="I117" s="73">
        <f t="shared" si="31"/>
        <v>0</v>
      </c>
      <c r="J117" s="73">
        <v>24</v>
      </c>
      <c r="K117" s="73">
        <f t="shared" si="32"/>
        <v>1</v>
      </c>
      <c r="L117" s="73">
        <f t="shared" si="33"/>
        <v>1</v>
      </c>
      <c r="M117" s="73">
        <f t="shared" si="34"/>
        <v>0</v>
      </c>
      <c r="N117" s="73">
        <v>26</v>
      </c>
      <c r="O117" s="73">
        <f t="shared" si="35"/>
        <v>1</v>
      </c>
      <c r="P117" s="73">
        <f t="shared" si="36"/>
        <v>1</v>
      </c>
      <c r="Q117" s="73">
        <f t="shared" si="37"/>
        <v>1</v>
      </c>
      <c r="R117" s="74">
        <f t="shared" si="28"/>
        <v>62</v>
      </c>
      <c r="S117" s="2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ht="19.5" customHeight="1" x14ac:dyDescent="0.3">
      <c r="A118" s="69">
        <v>112</v>
      </c>
      <c r="B118" s="70" t="s">
        <v>321</v>
      </c>
      <c r="C118" s="70" t="s">
        <v>322</v>
      </c>
      <c r="D118" s="73"/>
      <c r="E118" s="55"/>
      <c r="F118" s="73">
        <v>11</v>
      </c>
      <c r="G118" s="73">
        <f t="shared" si="29"/>
        <v>1</v>
      </c>
      <c r="H118" s="73">
        <f t="shared" si="30"/>
        <v>0</v>
      </c>
      <c r="I118" s="73">
        <f t="shared" si="31"/>
        <v>0</v>
      </c>
      <c r="J118" s="73">
        <v>20</v>
      </c>
      <c r="K118" s="73">
        <f t="shared" si="32"/>
        <v>1</v>
      </c>
      <c r="L118" s="73">
        <f t="shared" si="33"/>
        <v>0</v>
      </c>
      <c r="M118" s="73">
        <f t="shared" si="34"/>
        <v>0</v>
      </c>
      <c r="N118" s="73">
        <v>21</v>
      </c>
      <c r="O118" s="73">
        <f t="shared" si="35"/>
        <v>1</v>
      </c>
      <c r="P118" s="73">
        <f t="shared" si="36"/>
        <v>0</v>
      </c>
      <c r="Q118" s="73">
        <f t="shared" si="37"/>
        <v>0</v>
      </c>
      <c r="R118" s="74">
        <f t="shared" si="28"/>
        <v>52</v>
      </c>
      <c r="S118" s="2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ht="19.5" customHeight="1" x14ac:dyDescent="0.3">
      <c r="A119" s="69">
        <v>113</v>
      </c>
      <c r="B119" s="70" t="s">
        <v>323</v>
      </c>
      <c r="C119" s="70" t="s">
        <v>324</v>
      </c>
      <c r="D119" s="73"/>
      <c r="E119" s="55"/>
      <c r="F119" s="73">
        <v>11</v>
      </c>
      <c r="G119" s="73">
        <f t="shared" si="29"/>
        <v>1</v>
      </c>
      <c r="H119" s="73">
        <f t="shared" si="30"/>
        <v>0</v>
      </c>
      <c r="I119" s="73">
        <f t="shared" si="31"/>
        <v>0</v>
      </c>
      <c r="J119" s="73">
        <v>22</v>
      </c>
      <c r="K119" s="73">
        <f t="shared" si="32"/>
        <v>1</v>
      </c>
      <c r="L119" s="73">
        <f t="shared" si="33"/>
        <v>0</v>
      </c>
      <c r="M119" s="73">
        <f t="shared" si="34"/>
        <v>0</v>
      </c>
      <c r="N119" s="73">
        <v>23</v>
      </c>
      <c r="O119" s="73">
        <f t="shared" si="35"/>
        <v>1</v>
      </c>
      <c r="P119" s="73">
        <f t="shared" si="36"/>
        <v>1</v>
      </c>
      <c r="Q119" s="73">
        <f t="shared" si="37"/>
        <v>0</v>
      </c>
      <c r="R119" s="74">
        <f t="shared" si="28"/>
        <v>56</v>
      </c>
      <c r="S119" s="2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ht="19.5" customHeight="1" x14ac:dyDescent="0.3">
      <c r="A120" s="69">
        <v>114</v>
      </c>
      <c r="B120" s="70" t="s">
        <v>325</v>
      </c>
      <c r="C120" s="70" t="s">
        <v>326</v>
      </c>
      <c r="D120" s="73"/>
      <c r="E120" s="55"/>
      <c r="F120" s="73">
        <v>11</v>
      </c>
      <c r="G120" s="73">
        <f t="shared" si="29"/>
        <v>1</v>
      </c>
      <c r="H120" s="73">
        <f t="shared" si="30"/>
        <v>0</v>
      </c>
      <c r="I120" s="73">
        <f t="shared" si="31"/>
        <v>0</v>
      </c>
      <c r="J120" s="73">
        <v>21</v>
      </c>
      <c r="K120" s="73">
        <f t="shared" si="32"/>
        <v>1</v>
      </c>
      <c r="L120" s="73">
        <f t="shared" si="33"/>
        <v>0</v>
      </c>
      <c r="M120" s="73">
        <f t="shared" si="34"/>
        <v>0</v>
      </c>
      <c r="N120" s="73">
        <v>23</v>
      </c>
      <c r="O120" s="73">
        <f t="shared" si="35"/>
        <v>1</v>
      </c>
      <c r="P120" s="73">
        <f t="shared" si="36"/>
        <v>1</v>
      </c>
      <c r="Q120" s="73">
        <f t="shared" si="37"/>
        <v>0</v>
      </c>
      <c r="R120" s="74">
        <f t="shared" si="28"/>
        <v>55</v>
      </c>
      <c r="S120" s="2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ht="19.5" customHeight="1" x14ac:dyDescent="0.3">
      <c r="A121" s="69">
        <v>115</v>
      </c>
      <c r="B121" s="70" t="s">
        <v>327</v>
      </c>
      <c r="C121" s="70" t="s">
        <v>328</v>
      </c>
      <c r="D121" s="73"/>
      <c r="E121" s="55"/>
      <c r="F121" s="73">
        <v>10</v>
      </c>
      <c r="G121" s="73">
        <f t="shared" si="29"/>
        <v>1</v>
      </c>
      <c r="H121" s="73">
        <f t="shared" si="30"/>
        <v>0</v>
      </c>
      <c r="I121" s="73">
        <f t="shared" si="31"/>
        <v>0</v>
      </c>
      <c r="J121" s="73">
        <v>20</v>
      </c>
      <c r="K121" s="73">
        <f t="shared" si="32"/>
        <v>1</v>
      </c>
      <c r="L121" s="73">
        <f t="shared" si="33"/>
        <v>0</v>
      </c>
      <c r="M121" s="73">
        <f t="shared" si="34"/>
        <v>0</v>
      </c>
      <c r="N121" s="73">
        <v>21</v>
      </c>
      <c r="O121" s="73">
        <f t="shared" si="35"/>
        <v>1</v>
      </c>
      <c r="P121" s="73">
        <f t="shared" si="36"/>
        <v>0</v>
      </c>
      <c r="Q121" s="73">
        <f t="shared" si="37"/>
        <v>0</v>
      </c>
      <c r="R121" s="74">
        <f t="shared" si="28"/>
        <v>51</v>
      </c>
      <c r="S121" s="2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ht="19.5" customHeight="1" x14ac:dyDescent="0.3">
      <c r="A122" s="69">
        <v>116</v>
      </c>
      <c r="B122" s="70" t="s">
        <v>329</v>
      </c>
      <c r="C122" s="70" t="s">
        <v>330</v>
      </c>
      <c r="D122" s="73"/>
      <c r="E122" s="55"/>
      <c r="F122" s="73">
        <v>11</v>
      </c>
      <c r="G122" s="73">
        <f t="shared" si="29"/>
        <v>1</v>
      </c>
      <c r="H122" s="73">
        <f t="shared" si="30"/>
        <v>0</v>
      </c>
      <c r="I122" s="73">
        <f t="shared" si="31"/>
        <v>0</v>
      </c>
      <c r="J122" s="73">
        <v>22</v>
      </c>
      <c r="K122" s="73">
        <f t="shared" si="32"/>
        <v>1</v>
      </c>
      <c r="L122" s="73">
        <f t="shared" si="33"/>
        <v>0</v>
      </c>
      <c r="M122" s="73">
        <f t="shared" si="34"/>
        <v>0</v>
      </c>
      <c r="N122" s="73">
        <v>24</v>
      </c>
      <c r="O122" s="73">
        <f t="shared" si="35"/>
        <v>1</v>
      </c>
      <c r="P122" s="73">
        <f t="shared" si="36"/>
        <v>1</v>
      </c>
      <c r="Q122" s="73">
        <f t="shared" si="37"/>
        <v>0</v>
      </c>
      <c r="R122" s="74">
        <f t="shared" si="28"/>
        <v>57</v>
      </c>
      <c r="S122" s="2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ht="19.5" customHeight="1" x14ac:dyDescent="0.3">
      <c r="A123" s="69">
        <v>117</v>
      </c>
      <c r="B123" s="70" t="s">
        <v>331</v>
      </c>
      <c r="C123" s="70" t="s">
        <v>332</v>
      </c>
      <c r="D123" s="73"/>
      <c r="E123" s="55"/>
      <c r="F123" s="73">
        <v>11</v>
      </c>
      <c r="G123" s="73">
        <f t="shared" si="29"/>
        <v>1</v>
      </c>
      <c r="H123" s="73">
        <f t="shared" si="30"/>
        <v>0</v>
      </c>
      <c r="I123" s="73">
        <f t="shared" si="31"/>
        <v>0</v>
      </c>
      <c r="J123" s="73">
        <v>20</v>
      </c>
      <c r="K123" s="73">
        <f t="shared" si="32"/>
        <v>1</v>
      </c>
      <c r="L123" s="73">
        <f t="shared" si="33"/>
        <v>0</v>
      </c>
      <c r="M123" s="73">
        <f t="shared" si="34"/>
        <v>0</v>
      </c>
      <c r="N123" s="73">
        <v>22</v>
      </c>
      <c r="O123" s="73">
        <f t="shared" si="35"/>
        <v>1</v>
      </c>
      <c r="P123" s="73">
        <f t="shared" si="36"/>
        <v>0</v>
      </c>
      <c r="Q123" s="73">
        <f t="shared" si="37"/>
        <v>0</v>
      </c>
      <c r="R123" s="74">
        <f t="shared" si="28"/>
        <v>53</v>
      </c>
      <c r="S123" s="2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ht="19.5" customHeight="1" x14ac:dyDescent="0.3">
      <c r="A124" s="69">
        <v>118</v>
      </c>
      <c r="B124" s="70" t="s">
        <v>333</v>
      </c>
      <c r="C124" s="70" t="s">
        <v>334</v>
      </c>
      <c r="D124" s="73"/>
      <c r="E124" s="55"/>
      <c r="F124" s="73">
        <v>11</v>
      </c>
      <c r="G124" s="73">
        <f t="shared" si="29"/>
        <v>1</v>
      </c>
      <c r="H124" s="73">
        <f t="shared" si="30"/>
        <v>0</v>
      </c>
      <c r="I124" s="73">
        <f t="shared" si="31"/>
        <v>0</v>
      </c>
      <c r="J124" s="73">
        <v>21</v>
      </c>
      <c r="K124" s="73">
        <f t="shared" si="32"/>
        <v>1</v>
      </c>
      <c r="L124" s="73">
        <f t="shared" si="33"/>
        <v>0</v>
      </c>
      <c r="M124" s="73">
        <f t="shared" si="34"/>
        <v>0</v>
      </c>
      <c r="N124" s="73">
        <v>22</v>
      </c>
      <c r="O124" s="73">
        <f t="shared" si="35"/>
        <v>1</v>
      </c>
      <c r="P124" s="73">
        <f t="shared" si="36"/>
        <v>0</v>
      </c>
      <c r="Q124" s="73">
        <f t="shared" si="37"/>
        <v>0</v>
      </c>
      <c r="R124" s="74">
        <f t="shared" si="28"/>
        <v>54</v>
      </c>
      <c r="S124" s="2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ht="15.75" customHeight="1" x14ac:dyDescent="0.25">
      <c r="A125" s="71"/>
      <c r="B125" s="71"/>
      <c r="C125" s="71"/>
      <c r="D125" s="71"/>
      <c r="E125" s="71"/>
      <c r="F125" s="71"/>
      <c r="G125" s="71">
        <f>SUM(G7:G124)</f>
        <v>118</v>
      </c>
      <c r="H125" s="71">
        <f>SUM(H7:H124)</f>
        <v>19</v>
      </c>
      <c r="I125" s="71">
        <f>SUM(I7:I124)</f>
        <v>0</v>
      </c>
      <c r="J125" s="71"/>
      <c r="K125" s="71">
        <f>SUM(K7:K124)</f>
        <v>118</v>
      </c>
      <c r="L125" s="71">
        <f>SUM(L7:L124)</f>
        <v>12</v>
      </c>
      <c r="M125" s="71">
        <f>SUM(M7:M124)</f>
        <v>0</v>
      </c>
      <c r="N125" s="71"/>
      <c r="O125" s="71">
        <f>SUM(O7:O124)</f>
        <v>118</v>
      </c>
      <c r="P125" s="71">
        <f>SUM(P7:P124)</f>
        <v>53</v>
      </c>
      <c r="Q125" s="71">
        <f>SUM(Q7:Q124)</f>
        <v>1</v>
      </c>
      <c r="R125" s="74">
        <f t="shared" si="28"/>
        <v>0</v>
      </c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ht="15.75" customHeight="1" x14ac:dyDescent="0.25">
      <c r="A126" s="36"/>
      <c r="B126" s="36"/>
      <c r="C126" s="36"/>
      <c r="D126" s="36"/>
      <c r="E126" s="36"/>
      <c r="F126" s="36"/>
      <c r="G126" s="36">
        <f>IF(G125/84&gt;=0.7,1,0)</f>
        <v>1</v>
      </c>
      <c r="H126" s="36">
        <f t="shared" ref="H126:I126" si="38">IF(H125/84&gt;=0.7,1,0)</f>
        <v>0</v>
      </c>
      <c r="I126" s="36">
        <f t="shared" si="38"/>
        <v>0</v>
      </c>
      <c r="J126" s="36"/>
      <c r="K126" s="36">
        <f>IF(K125/84&gt;=0.7,1,0)</f>
        <v>1</v>
      </c>
      <c r="L126" s="36">
        <f t="shared" ref="L126:M126" si="39">IF(L125/84&gt;=0.7,1,0)</f>
        <v>0</v>
      </c>
      <c r="M126" s="36">
        <f t="shared" si="39"/>
        <v>0</v>
      </c>
      <c r="N126" s="36"/>
      <c r="O126" s="36">
        <f>IF(O125/84&gt;=0.7,1,0)</f>
        <v>1</v>
      </c>
      <c r="P126" s="36">
        <f t="shared" ref="P126:Q126" si="40">IF(P125/84&gt;=0.7,1,0)</f>
        <v>0</v>
      </c>
      <c r="Q126" s="36">
        <f t="shared" si="40"/>
        <v>0</v>
      </c>
      <c r="R126" s="119">
        <f t="shared" si="28"/>
        <v>0</v>
      </c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ht="15.7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ht="15.7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1:35" ht="15.7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1:35" ht="15.7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ht="15.7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ht="15.7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1:35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1:35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1:35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</row>
    <row r="136" spans="1:35" ht="15.7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</row>
    <row r="137" spans="1:35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1:35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</row>
    <row r="140" spans="1:35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</row>
    <row r="141" spans="1:35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</row>
    <row r="142" spans="1:35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</row>
    <row r="143" spans="1:35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</row>
    <row r="144" spans="1:35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1:35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5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</row>
    <row r="147" spans="1:35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</row>
    <row r="148" spans="1:35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</row>
    <row r="149" spans="1:35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</row>
    <row r="150" spans="1:35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</row>
    <row r="151" spans="1:35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35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1:35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1:35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1:35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</row>
    <row r="156" spans="1:35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</row>
    <row r="157" spans="1:35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1:35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</row>
    <row r="159" spans="1:35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</row>
    <row r="160" spans="1:35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1:35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1:35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1:35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1:35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1:35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1:35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1:35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1:35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1:35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1:35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1:35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</row>
    <row r="172" spans="1:35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</row>
    <row r="173" spans="1:35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</row>
    <row r="174" spans="1:35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</row>
    <row r="175" spans="1:35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</row>
    <row r="176" spans="1:35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</row>
    <row r="177" spans="1:35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1:35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</row>
    <row r="179" spans="1:35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</row>
    <row r="180" spans="1:35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</row>
    <row r="181" spans="1:35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</row>
    <row r="182" spans="1:35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</row>
    <row r="183" spans="1:35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</row>
    <row r="184" spans="1:35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</row>
    <row r="185" spans="1:35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</row>
    <row r="186" spans="1:35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</row>
    <row r="187" spans="1:35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</row>
    <row r="188" spans="1:35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</row>
    <row r="189" spans="1:35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</row>
    <row r="190" spans="1:35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</row>
    <row r="191" spans="1:35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</row>
    <row r="192" spans="1:35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</row>
    <row r="193" spans="1:35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</row>
    <row r="194" spans="1:35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1:35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1:35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1:35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1:35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1:35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1:35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1:35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1:35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</row>
    <row r="203" spans="1:35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</row>
    <row r="204" spans="1:35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</row>
    <row r="205" spans="1:35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</row>
    <row r="206" spans="1:35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</row>
    <row r="207" spans="1:35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</row>
    <row r="208" spans="1:35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</row>
    <row r="209" spans="1:35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</row>
    <row r="210" spans="1:35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</row>
    <row r="211" spans="1:35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</row>
    <row r="212" spans="1:35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</row>
    <row r="213" spans="1:35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</row>
    <row r="214" spans="1:35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</row>
    <row r="215" spans="1:35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</row>
    <row r="216" spans="1:35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</row>
    <row r="217" spans="1:35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</row>
    <row r="218" spans="1:35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</row>
    <row r="219" spans="1:35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</row>
    <row r="220" spans="1:35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</row>
    <row r="221" spans="1:35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</row>
    <row r="222" spans="1:35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</row>
    <row r="223" spans="1:35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</row>
    <row r="224" spans="1:35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</row>
    <row r="225" spans="1:35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1:35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1:35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1:35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1:35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1:35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1:35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1:35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1:35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</row>
    <row r="234" spans="1:35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</row>
    <row r="235" spans="1:35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1:35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1:35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1:35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1:35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1:35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</row>
    <row r="245" spans="1:35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</row>
    <row r="246" spans="1:35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</row>
    <row r="247" spans="1:35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</row>
    <row r="248" spans="1:35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</row>
    <row r="249" spans="1:35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</row>
    <row r="250" spans="1:35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</row>
    <row r="251" spans="1:35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</row>
    <row r="261" spans="1:35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</row>
    <row r="262" spans="1:35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</row>
    <row r="263" spans="1:35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</row>
    <row r="264" spans="1:35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</row>
    <row r="265" spans="1:35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</row>
    <row r="266" spans="1:35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</row>
    <row r="267" spans="1:35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</row>
    <row r="268" spans="1:35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</row>
    <row r="269" spans="1:35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</row>
    <row r="270" spans="1:35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</row>
    <row r="271" spans="1:35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</row>
    <row r="272" spans="1:35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</row>
    <row r="273" spans="1:35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</row>
    <row r="274" spans="1:35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</row>
    <row r="275" spans="1:35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</row>
    <row r="276" spans="1:35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</row>
    <row r="285" spans="1:35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</row>
    <row r="286" spans="1:35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</row>
    <row r="287" spans="1:35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</row>
    <row r="288" spans="1:35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</row>
    <row r="289" spans="1:35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</row>
    <row r="290" spans="1:35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</row>
    <row r="291" spans="1:35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</row>
    <row r="302" spans="1:35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</row>
    <row r="303" spans="1:35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</row>
    <row r="304" spans="1:35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</row>
    <row r="305" spans="1:35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</row>
    <row r="306" spans="1:35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35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35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35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35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35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35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35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</row>
    <row r="314" spans="1:35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</row>
    <row r="315" spans="1:35" ht="15.7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</row>
    <row r="316" spans="1:35" ht="15.7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</row>
    <row r="317" spans="1:35" ht="15.7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</row>
    <row r="318" spans="1:35" ht="15.7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</row>
    <row r="319" spans="1:35" ht="15.7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</row>
    <row r="320" spans="1:35" ht="15.7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</row>
    <row r="321" spans="1:35" ht="15.7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</row>
    <row r="322" spans="1:35" ht="15.7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</row>
    <row r="323" spans="1:35" ht="15.7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</row>
    <row r="324" spans="1:35" ht="15.7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</row>
    <row r="325" spans="1:35" ht="15.75" customHeight="1" x14ac:dyDescent="0.25"/>
    <row r="326" spans="1:35" ht="15.75" customHeight="1" x14ac:dyDescent="0.25"/>
    <row r="327" spans="1:35" ht="15.75" customHeight="1" x14ac:dyDescent="0.25"/>
    <row r="328" spans="1:35" ht="15.75" customHeight="1" x14ac:dyDescent="0.25"/>
    <row r="329" spans="1:35" ht="15.75" customHeight="1" x14ac:dyDescent="0.25"/>
    <row r="330" spans="1:35" ht="15.75" customHeight="1" x14ac:dyDescent="0.25"/>
    <row r="331" spans="1:35" ht="15.75" customHeight="1" x14ac:dyDescent="0.25"/>
    <row r="332" spans="1:35" ht="15.75" customHeight="1" x14ac:dyDescent="0.25"/>
    <row r="333" spans="1:35" ht="15.75" customHeight="1" x14ac:dyDescent="0.25"/>
    <row r="334" spans="1:35" ht="15.75" customHeight="1" x14ac:dyDescent="0.25"/>
    <row r="335" spans="1:35" ht="15.75" customHeight="1" x14ac:dyDescent="0.25"/>
    <row r="336" spans="1:3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24 K7:M124 O7:Q124">
    <cfRule type="cellIs" dxfId="5" priority="2" operator="equal">
      <formula>0</formula>
    </cfRule>
  </conditionalFormatting>
  <conditionalFormatting sqref="R7:R126">
    <cfRule type="containsText" dxfId="4" priority="1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1" manualBreakCount="1">
    <brk id="6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80"/>
  <sheetViews>
    <sheetView workbookViewId="0">
      <selection activeCell="A2" sqref="A2:E120"/>
    </sheetView>
  </sheetViews>
  <sheetFormatPr defaultColWidth="12.59765625" defaultRowHeight="15" customHeight="1" x14ac:dyDescent="0.25"/>
  <cols>
    <col min="1" max="1" width="8.69921875" customWidth="1"/>
    <col min="2" max="2" width="24.8984375" customWidth="1"/>
    <col min="3" max="3" width="30.8984375" customWidth="1"/>
    <col min="4" max="4" width="13.19921875" customWidth="1"/>
    <col min="5" max="5" width="10.8984375" customWidth="1"/>
    <col min="6" max="6" width="8.69921875" customWidth="1"/>
    <col min="7" max="26" width="8.59765625" customWidth="1"/>
  </cols>
  <sheetData>
    <row r="1" spans="1:26" ht="21" customHeight="1" x14ac:dyDescent="0.35">
      <c r="A1" s="111" t="s">
        <v>60</v>
      </c>
      <c r="B1" s="112"/>
      <c r="C1" s="112"/>
      <c r="D1" s="112"/>
      <c r="E1" s="112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69" customHeight="1" x14ac:dyDescent="0.3">
      <c r="A2" s="113" t="s">
        <v>61</v>
      </c>
      <c r="B2" s="113" t="s">
        <v>62</v>
      </c>
      <c r="C2" s="113" t="s">
        <v>63</v>
      </c>
      <c r="D2" s="114" t="s">
        <v>64</v>
      </c>
      <c r="E2" s="114" t="s">
        <v>65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5.75" customHeight="1" x14ac:dyDescent="0.3">
      <c r="A3" s="69">
        <v>1</v>
      </c>
      <c r="B3" s="70" t="s">
        <v>99</v>
      </c>
      <c r="C3" s="70" t="s">
        <v>100</v>
      </c>
      <c r="D3" s="71">
        <f>' MID Term 1'!R7</f>
        <v>57</v>
      </c>
      <c r="E3" s="71" t="str">
        <f>IF(D3&lt;=42,"Y","N")</f>
        <v>N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5.75" customHeight="1" x14ac:dyDescent="0.3">
      <c r="A4" s="69">
        <v>2</v>
      </c>
      <c r="B4" s="70" t="s">
        <v>101</v>
      </c>
      <c r="C4" s="70" t="s">
        <v>102</v>
      </c>
      <c r="D4" s="71">
        <f>' MID Term 1'!R8</f>
        <v>61</v>
      </c>
      <c r="E4" s="71" t="str">
        <f t="shared" ref="E4:E67" si="0">IF(D4&lt;=42,"Y","N")</f>
        <v>N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5.75" customHeight="1" x14ac:dyDescent="0.3">
      <c r="A5" s="69">
        <v>3</v>
      </c>
      <c r="B5" s="70" t="s">
        <v>103</v>
      </c>
      <c r="C5" s="70" t="s">
        <v>104</v>
      </c>
      <c r="D5" s="71">
        <f>' MID Term 1'!R9</f>
        <v>60</v>
      </c>
      <c r="E5" s="71" t="str">
        <f t="shared" si="0"/>
        <v>N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5.75" customHeight="1" x14ac:dyDescent="0.3">
      <c r="A6" s="69">
        <v>4</v>
      </c>
      <c r="B6" s="70" t="s">
        <v>105</v>
      </c>
      <c r="C6" s="70" t="s">
        <v>106</v>
      </c>
      <c r="D6" s="71">
        <f>' MID Term 1'!R10</f>
        <v>61</v>
      </c>
      <c r="E6" s="71" t="str">
        <f t="shared" si="0"/>
        <v>N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5.75" customHeight="1" x14ac:dyDescent="0.3">
      <c r="A7" s="69">
        <v>5</v>
      </c>
      <c r="B7" s="70" t="s">
        <v>107</v>
      </c>
      <c r="C7" s="70" t="s">
        <v>108</v>
      </c>
      <c r="D7" s="71">
        <f>' MID Term 1'!R11</f>
        <v>55</v>
      </c>
      <c r="E7" s="71" t="str">
        <f t="shared" si="0"/>
        <v>N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5.75" customHeight="1" x14ac:dyDescent="0.3">
      <c r="A8" s="69">
        <v>6</v>
      </c>
      <c r="B8" s="70" t="s">
        <v>109</v>
      </c>
      <c r="C8" s="70" t="s">
        <v>110</v>
      </c>
      <c r="D8" s="71">
        <f>' MID Term 1'!R12</f>
        <v>57</v>
      </c>
      <c r="E8" s="71" t="str">
        <f t="shared" si="0"/>
        <v>N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5.75" customHeight="1" x14ac:dyDescent="0.3">
      <c r="A9" s="69">
        <v>7</v>
      </c>
      <c r="B9" s="70" t="s">
        <v>111</v>
      </c>
      <c r="C9" s="70" t="s">
        <v>112</v>
      </c>
      <c r="D9" s="71">
        <f>' MID Term 1'!R13</f>
        <v>55</v>
      </c>
      <c r="E9" s="71" t="str">
        <f t="shared" si="0"/>
        <v>N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5.75" customHeight="1" x14ac:dyDescent="0.3">
      <c r="A10" s="69">
        <v>8</v>
      </c>
      <c r="B10" s="70" t="s">
        <v>113</v>
      </c>
      <c r="C10" s="70" t="s">
        <v>114</v>
      </c>
      <c r="D10" s="71">
        <f>' MID Term 1'!R14</f>
        <v>55</v>
      </c>
      <c r="E10" s="71" t="str">
        <f t="shared" si="0"/>
        <v>N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5.75" customHeight="1" x14ac:dyDescent="0.3">
      <c r="A11" s="69">
        <v>9</v>
      </c>
      <c r="B11" s="70" t="s">
        <v>115</v>
      </c>
      <c r="C11" s="70" t="s">
        <v>116</v>
      </c>
      <c r="D11" s="71">
        <f>' MID Term 1'!R15</f>
        <v>61</v>
      </c>
      <c r="E11" s="71" t="str">
        <f t="shared" si="0"/>
        <v>N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5.75" customHeight="1" x14ac:dyDescent="0.3">
      <c r="A12" s="69">
        <v>10</v>
      </c>
      <c r="B12" s="70" t="s">
        <v>117</v>
      </c>
      <c r="C12" s="70" t="s">
        <v>118</v>
      </c>
      <c r="D12" s="71">
        <f>' MID Term 1'!R16</f>
        <v>57</v>
      </c>
      <c r="E12" s="71" t="str">
        <f t="shared" si="0"/>
        <v>N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5.75" customHeight="1" x14ac:dyDescent="0.3">
      <c r="A13" s="69">
        <v>11</v>
      </c>
      <c r="B13" s="70" t="s">
        <v>119</v>
      </c>
      <c r="C13" s="70" t="s">
        <v>120</v>
      </c>
      <c r="D13" s="71">
        <f>' MID Term 1'!R17</f>
        <v>63</v>
      </c>
      <c r="E13" s="71" t="str">
        <f t="shared" si="0"/>
        <v>N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5.75" customHeight="1" x14ac:dyDescent="0.3">
      <c r="A14" s="69">
        <v>12</v>
      </c>
      <c r="B14" s="70" t="s">
        <v>121</v>
      </c>
      <c r="C14" s="70" t="s">
        <v>122</v>
      </c>
      <c r="D14" s="71">
        <f>' MID Term 1'!R18</f>
        <v>57</v>
      </c>
      <c r="E14" s="71" t="str">
        <f t="shared" si="0"/>
        <v>N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5.75" customHeight="1" x14ac:dyDescent="0.3">
      <c r="A15" s="69">
        <v>13</v>
      </c>
      <c r="B15" s="70" t="s">
        <v>123</v>
      </c>
      <c r="C15" s="70" t="s">
        <v>124</v>
      </c>
      <c r="D15" s="71">
        <f>' MID Term 1'!R19</f>
        <v>63</v>
      </c>
      <c r="E15" s="71" t="str">
        <f t="shared" si="0"/>
        <v>N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5.75" customHeight="1" x14ac:dyDescent="0.3">
      <c r="A16" s="69">
        <v>14</v>
      </c>
      <c r="B16" s="70" t="s">
        <v>125</v>
      </c>
      <c r="C16" s="70" t="s">
        <v>126</v>
      </c>
      <c r="D16" s="71">
        <f>' MID Term 1'!R20</f>
        <v>61</v>
      </c>
      <c r="E16" s="71" t="str">
        <f t="shared" si="0"/>
        <v>N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5.75" customHeight="1" x14ac:dyDescent="0.3">
      <c r="A17" s="69">
        <v>15</v>
      </c>
      <c r="B17" s="70" t="s">
        <v>127</v>
      </c>
      <c r="C17" s="70" t="s">
        <v>128</v>
      </c>
      <c r="D17" s="71">
        <f>' MID Term 1'!R21</f>
        <v>55</v>
      </c>
      <c r="E17" s="71" t="str">
        <f t="shared" si="0"/>
        <v>N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5.75" customHeight="1" x14ac:dyDescent="0.3">
      <c r="A18" s="69">
        <v>16</v>
      </c>
      <c r="B18" s="70" t="s">
        <v>129</v>
      </c>
      <c r="C18" s="70" t="s">
        <v>130</v>
      </c>
      <c r="D18" s="71">
        <f>' MID Term 1'!R22</f>
        <v>61</v>
      </c>
      <c r="E18" s="71" t="str">
        <f t="shared" si="0"/>
        <v>N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5.75" customHeight="1" x14ac:dyDescent="0.3">
      <c r="A19" s="69">
        <v>17</v>
      </c>
      <c r="B19" s="70" t="s">
        <v>131</v>
      </c>
      <c r="C19" s="70" t="s">
        <v>132</v>
      </c>
      <c r="D19" s="71">
        <f>' MID Term 1'!R23</f>
        <v>57</v>
      </c>
      <c r="E19" s="71" t="str">
        <f t="shared" si="0"/>
        <v>N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5.75" customHeight="1" x14ac:dyDescent="0.3">
      <c r="A20" s="69">
        <v>18</v>
      </c>
      <c r="B20" s="70" t="s">
        <v>133</v>
      </c>
      <c r="C20" s="70" t="s">
        <v>134</v>
      </c>
      <c r="D20" s="71">
        <f>' MID Term 1'!R24</f>
        <v>55</v>
      </c>
      <c r="E20" s="71" t="str">
        <f t="shared" si="0"/>
        <v>N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5.75" customHeight="1" x14ac:dyDescent="0.3">
      <c r="A21" s="69">
        <v>19</v>
      </c>
      <c r="B21" s="70" t="s">
        <v>135</v>
      </c>
      <c r="C21" s="70" t="s">
        <v>136</v>
      </c>
      <c r="D21" s="71">
        <f>' MID Term 1'!R25</f>
        <v>63</v>
      </c>
      <c r="E21" s="71" t="str">
        <f t="shared" si="0"/>
        <v>N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5.75" customHeight="1" x14ac:dyDescent="0.3">
      <c r="A22" s="69">
        <v>20</v>
      </c>
      <c r="B22" s="70" t="s">
        <v>137</v>
      </c>
      <c r="C22" s="70" t="s">
        <v>138</v>
      </c>
      <c r="D22" s="71">
        <f>' MID Term 1'!R26</f>
        <v>61</v>
      </c>
      <c r="E22" s="71" t="str">
        <f t="shared" si="0"/>
        <v>N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5.75" customHeight="1" x14ac:dyDescent="0.3">
      <c r="A23" s="69">
        <v>21</v>
      </c>
      <c r="B23" s="70" t="s">
        <v>139</v>
      </c>
      <c r="C23" s="70" t="s">
        <v>140</v>
      </c>
      <c r="D23" s="71">
        <f>' MID Term 1'!R27</f>
        <v>57</v>
      </c>
      <c r="E23" s="71" t="str">
        <f t="shared" si="0"/>
        <v>N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5.75" customHeight="1" x14ac:dyDescent="0.3">
      <c r="A24" s="69">
        <v>22</v>
      </c>
      <c r="B24" s="70" t="s">
        <v>141</v>
      </c>
      <c r="C24" s="70" t="s">
        <v>142</v>
      </c>
      <c r="D24" s="71">
        <f>' MID Term 1'!R28</f>
        <v>55</v>
      </c>
      <c r="E24" s="71" t="str">
        <f t="shared" si="0"/>
        <v>N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5.75" customHeight="1" x14ac:dyDescent="0.3">
      <c r="A25" s="69">
        <v>23</v>
      </c>
      <c r="B25" s="70" t="s">
        <v>143</v>
      </c>
      <c r="C25" s="70" t="s">
        <v>144</v>
      </c>
      <c r="D25" s="71">
        <f>' MID Term 1'!R29</f>
        <v>55</v>
      </c>
      <c r="E25" s="71" t="str">
        <f t="shared" si="0"/>
        <v>N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5.75" customHeight="1" x14ac:dyDescent="0.3">
      <c r="A26" s="69">
        <v>24</v>
      </c>
      <c r="B26" s="70" t="s">
        <v>145</v>
      </c>
      <c r="C26" s="70" t="s">
        <v>146</v>
      </c>
      <c r="D26" s="71">
        <f>' MID Term 1'!R30</f>
        <v>60</v>
      </c>
      <c r="E26" s="71" t="str">
        <f t="shared" si="0"/>
        <v>N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5.75" customHeight="1" x14ac:dyDescent="0.3">
      <c r="A27" s="69">
        <v>25</v>
      </c>
      <c r="B27" s="70" t="s">
        <v>147</v>
      </c>
      <c r="C27" s="70" t="s">
        <v>148</v>
      </c>
      <c r="D27" s="71">
        <f>' MID Term 1'!R31</f>
        <v>60</v>
      </c>
      <c r="E27" s="71" t="str">
        <f t="shared" si="0"/>
        <v>N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5.75" customHeight="1" x14ac:dyDescent="0.3">
      <c r="A28" s="69">
        <v>26</v>
      </c>
      <c r="B28" s="70" t="s">
        <v>149</v>
      </c>
      <c r="C28" s="70" t="s">
        <v>150</v>
      </c>
      <c r="D28" s="71">
        <f>' MID Term 1'!R32</f>
        <v>57</v>
      </c>
      <c r="E28" s="71" t="str">
        <f t="shared" si="0"/>
        <v>N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5.75" customHeight="1" x14ac:dyDescent="0.3">
      <c r="A29" s="69">
        <v>27</v>
      </c>
      <c r="B29" s="70" t="s">
        <v>151</v>
      </c>
      <c r="C29" s="70" t="s">
        <v>152</v>
      </c>
      <c r="D29" s="71">
        <f>' MID Term 1'!R33</f>
        <v>61</v>
      </c>
      <c r="E29" s="71" t="str">
        <f t="shared" si="0"/>
        <v>N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5.75" customHeight="1" x14ac:dyDescent="0.3">
      <c r="A30" s="69">
        <v>28</v>
      </c>
      <c r="B30" s="70" t="s">
        <v>153</v>
      </c>
      <c r="C30" s="70" t="s">
        <v>154</v>
      </c>
      <c r="D30" s="71">
        <f>' MID Term 1'!R34</f>
        <v>55</v>
      </c>
      <c r="E30" s="71" t="str">
        <f t="shared" si="0"/>
        <v>N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5.75" customHeight="1" x14ac:dyDescent="0.3">
      <c r="A31" s="69">
        <v>29</v>
      </c>
      <c r="B31" s="70" t="s">
        <v>155</v>
      </c>
      <c r="C31" s="70" t="s">
        <v>156</v>
      </c>
      <c r="D31" s="71">
        <f>' MID Term 1'!R35</f>
        <v>57</v>
      </c>
      <c r="E31" s="71" t="str">
        <f t="shared" si="0"/>
        <v>N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5.75" customHeight="1" x14ac:dyDescent="0.3">
      <c r="A32" s="69">
        <v>30</v>
      </c>
      <c r="B32" s="70" t="s">
        <v>157</v>
      </c>
      <c r="C32" s="70" t="s">
        <v>158</v>
      </c>
      <c r="D32" s="71">
        <f>' MID Term 1'!R36</f>
        <v>55</v>
      </c>
      <c r="E32" s="71" t="str">
        <f t="shared" si="0"/>
        <v>N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5.75" customHeight="1" x14ac:dyDescent="0.3">
      <c r="A33" s="69">
        <v>31</v>
      </c>
      <c r="B33" s="70" t="s">
        <v>159</v>
      </c>
      <c r="C33" s="70" t="s">
        <v>160</v>
      </c>
      <c r="D33" s="71">
        <f>' MID Term 1'!R37</f>
        <v>55</v>
      </c>
      <c r="E33" s="71" t="str">
        <f t="shared" si="0"/>
        <v>N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5.75" customHeight="1" x14ac:dyDescent="0.3">
      <c r="A34" s="69">
        <v>32</v>
      </c>
      <c r="B34" s="70" t="s">
        <v>161</v>
      </c>
      <c r="C34" s="70" t="s">
        <v>162</v>
      </c>
      <c r="D34" s="71">
        <f>' MID Term 1'!R38</f>
        <v>60</v>
      </c>
      <c r="E34" s="71" t="str">
        <f t="shared" si="0"/>
        <v>N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5.75" customHeight="1" x14ac:dyDescent="0.3">
      <c r="A35" s="69">
        <v>33</v>
      </c>
      <c r="B35" s="70" t="s">
        <v>163</v>
      </c>
      <c r="C35" s="70" t="s">
        <v>164</v>
      </c>
      <c r="D35" s="71">
        <f>' MID Term 1'!R39</f>
        <v>60</v>
      </c>
      <c r="E35" s="71" t="str">
        <f t="shared" si="0"/>
        <v>N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5.75" customHeight="1" x14ac:dyDescent="0.3">
      <c r="A36" s="69">
        <v>34</v>
      </c>
      <c r="B36" s="70" t="s">
        <v>165</v>
      </c>
      <c r="C36" s="70" t="s">
        <v>166</v>
      </c>
      <c r="D36" s="71">
        <f>' MID Term 1'!R40</f>
        <v>57</v>
      </c>
      <c r="E36" s="71" t="str">
        <f t="shared" si="0"/>
        <v>N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5.75" customHeight="1" x14ac:dyDescent="0.3">
      <c r="A37" s="69">
        <v>35</v>
      </c>
      <c r="B37" s="70" t="s">
        <v>167</v>
      </c>
      <c r="C37" s="70" t="s">
        <v>168</v>
      </c>
      <c r="D37" s="71">
        <f>' MID Term 1'!R41</f>
        <v>60</v>
      </c>
      <c r="E37" s="71" t="str">
        <f t="shared" si="0"/>
        <v>N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5.75" customHeight="1" x14ac:dyDescent="0.3">
      <c r="A38" s="69">
        <v>36</v>
      </c>
      <c r="B38" s="70" t="s">
        <v>169</v>
      </c>
      <c r="C38" s="70" t="s">
        <v>170</v>
      </c>
      <c r="D38" s="71">
        <f>' MID Term 1'!R42</f>
        <v>60</v>
      </c>
      <c r="E38" s="71" t="str">
        <f t="shared" si="0"/>
        <v>N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5.75" customHeight="1" x14ac:dyDescent="0.3">
      <c r="A39" s="69">
        <v>37</v>
      </c>
      <c r="B39" s="70" t="s">
        <v>171</v>
      </c>
      <c r="C39" s="70" t="s">
        <v>172</v>
      </c>
      <c r="D39" s="71">
        <f>' MID Term 1'!R43</f>
        <v>57</v>
      </c>
      <c r="E39" s="71" t="str">
        <f t="shared" si="0"/>
        <v>N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5.75" customHeight="1" x14ac:dyDescent="0.3">
      <c r="A40" s="69">
        <v>38</v>
      </c>
      <c r="B40" s="70" t="s">
        <v>173</v>
      </c>
      <c r="C40" s="70" t="s">
        <v>174</v>
      </c>
      <c r="D40" s="71">
        <f>' MID Term 1'!R44</f>
        <v>55</v>
      </c>
      <c r="E40" s="71" t="str">
        <f t="shared" si="0"/>
        <v>N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5.75" customHeight="1" x14ac:dyDescent="0.3">
      <c r="A41" s="69">
        <v>39</v>
      </c>
      <c r="B41" s="70" t="s">
        <v>175</v>
      </c>
      <c r="C41" s="70" t="s">
        <v>176</v>
      </c>
      <c r="D41" s="71">
        <f>' MID Term 1'!R45</f>
        <v>63</v>
      </c>
      <c r="E41" s="71" t="str">
        <f t="shared" si="0"/>
        <v>N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5.75" customHeight="1" x14ac:dyDescent="0.3">
      <c r="A42" s="69">
        <v>40</v>
      </c>
      <c r="B42" s="70" t="s">
        <v>177</v>
      </c>
      <c r="C42" s="70" t="s">
        <v>178</v>
      </c>
      <c r="D42" s="71">
        <f>' MID Term 1'!R46</f>
        <v>57</v>
      </c>
      <c r="E42" s="71" t="str">
        <f t="shared" si="0"/>
        <v>N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 x14ac:dyDescent="0.3">
      <c r="A43" s="69">
        <v>41</v>
      </c>
      <c r="B43" s="70" t="s">
        <v>179</v>
      </c>
      <c r="C43" s="70" t="s">
        <v>180</v>
      </c>
      <c r="D43" s="71">
        <f>' MID Term 1'!R47</f>
        <v>60</v>
      </c>
      <c r="E43" s="71" t="str">
        <f t="shared" si="0"/>
        <v>N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5.75" customHeight="1" x14ac:dyDescent="0.3">
      <c r="A44" s="69">
        <v>42</v>
      </c>
      <c r="B44" s="70" t="s">
        <v>181</v>
      </c>
      <c r="C44" s="70" t="s">
        <v>182</v>
      </c>
      <c r="D44" s="71">
        <f>' MID Term 1'!R48</f>
        <v>60</v>
      </c>
      <c r="E44" s="71" t="str">
        <f t="shared" si="0"/>
        <v>N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5.75" customHeight="1" x14ac:dyDescent="0.3">
      <c r="A45" s="69">
        <v>43</v>
      </c>
      <c r="B45" s="70" t="s">
        <v>183</v>
      </c>
      <c r="C45" s="70" t="s">
        <v>184</v>
      </c>
      <c r="D45" s="71">
        <f>' MID Term 1'!R49</f>
        <v>57</v>
      </c>
      <c r="E45" s="71" t="str">
        <f t="shared" si="0"/>
        <v>N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5.75" customHeight="1" x14ac:dyDescent="0.3">
      <c r="A46" s="69">
        <v>44</v>
      </c>
      <c r="B46" s="70" t="s">
        <v>185</v>
      </c>
      <c r="C46" s="70" t="s">
        <v>186</v>
      </c>
      <c r="D46" s="71">
        <f>' MID Term 1'!R50</f>
        <v>61</v>
      </c>
      <c r="E46" s="71" t="str">
        <f t="shared" si="0"/>
        <v>N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5.75" customHeight="1" x14ac:dyDescent="0.3">
      <c r="A47" s="69">
        <v>45</v>
      </c>
      <c r="B47" s="70" t="s">
        <v>187</v>
      </c>
      <c r="C47" s="70" t="s">
        <v>188</v>
      </c>
      <c r="D47" s="71">
        <f>' MID Term 1'!R51</f>
        <v>55</v>
      </c>
      <c r="E47" s="71" t="str">
        <f t="shared" si="0"/>
        <v>N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5.75" customHeight="1" x14ac:dyDescent="0.3">
      <c r="A48" s="69">
        <v>46</v>
      </c>
      <c r="B48" s="70" t="s">
        <v>189</v>
      </c>
      <c r="C48" s="70" t="s">
        <v>190</v>
      </c>
      <c r="D48" s="71">
        <f>' MID Term 1'!R52</f>
        <v>57</v>
      </c>
      <c r="E48" s="71" t="str">
        <f t="shared" si="0"/>
        <v>N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5.75" customHeight="1" x14ac:dyDescent="0.3">
      <c r="A49" s="69">
        <v>47</v>
      </c>
      <c r="B49" s="70" t="s">
        <v>191</v>
      </c>
      <c r="C49" s="70" t="s">
        <v>192</v>
      </c>
      <c r="D49" s="71">
        <f>' MID Term 1'!R53</f>
        <v>60</v>
      </c>
      <c r="E49" s="71" t="str">
        <f t="shared" si="0"/>
        <v>N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5.75" customHeight="1" x14ac:dyDescent="0.3">
      <c r="A50" s="69">
        <v>48</v>
      </c>
      <c r="B50" s="70" t="s">
        <v>193</v>
      </c>
      <c r="C50" s="70" t="s">
        <v>194</v>
      </c>
      <c r="D50" s="71">
        <f>' MID Term 1'!R54</f>
        <v>57</v>
      </c>
      <c r="E50" s="71" t="str">
        <f t="shared" si="0"/>
        <v>N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5.75" customHeight="1" x14ac:dyDescent="0.3">
      <c r="A51" s="69">
        <v>49</v>
      </c>
      <c r="B51" s="70" t="s">
        <v>195</v>
      </c>
      <c r="C51" s="70" t="s">
        <v>196</v>
      </c>
      <c r="D51" s="71">
        <f>' MID Term 1'!R55</f>
        <v>57</v>
      </c>
      <c r="E51" s="71" t="str">
        <f t="shared" si="0"/>
        <v>N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5.75" customHeight="1" x14ac:dyDescent="0.3">
      <c r="A52" s="69">
        <v>50</v>
      </c>
      <c r="B52" s="70" t="s">
        <v>197</v>
      </c>
      <c r="C52" s="70" t="s">
        <v>198</v>
      </c>
      <c r="D52" s="71">
        <f>' MID Term 1'!R56</f>
        <v>63</v>
      </c>
      <c r="E52" s="71" t="str">
        <f t="shared" si="0"/>
        <v>N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5.75" customHeight="1" x14ac:dyDescent="0.3">
      <c r="A53" s="69">
        <v>51</v>
      </c>
      <c r="B53" s="70" t="s">
        <v>199</v>
      </c>
      <c r="C53" s="70" t="s">
        <v>200</v>
      </c>
      <c r="D53" s="71">
        <f>' MID Term 1'!R57</f>
        <v>60</v>
      </c>
      <c r="E53" s="71" t="str">
        <f t="shared" si="0"/>
        <v>N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5.75" customHeight="1" x14ac:dyDescent="0.3">
      <c r="A54" s="69">
        <v>52</v>
      </c>
      <c r="B54" s="70" t="s">
        <v>201</v>
      </c>
      <c r="C54" s="70" t="s">
        <v>202</v>
      </c>
      <c r="D54" s="71">
        <f>' MID Term 1'!R58</f>
        <v>57</v>
      </c>
      <c r="E54" s="71" t="str">
        <f t="shared" si="0"/>
        <v>N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5.75" customHeight="1" x14ac:dyDescent="0.3">
      <c r="A55" s="69">
        <v>53</v>
      </c>
      <c r="B55" s="70" t="s">
        <v>203</v>
      </c>
      <c r="C55" s="70" t="s">
        <v>204</v>
      </c>
      <c r="D55" s="71">
        <f>' MID Term 1'!R59</f>
        <v>57</v>
      </c>
      <c r="E55" s="71" t="str">
        <f t="shared" si="0"/>
        <v>N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5.75" customHeight="1" x14ac:dyDescent="0.3">
      <c r="A56" s="69">
        <v>54</v>
      </c>
      <c r="B56" s="70" t="s">
        <v>205</v>
      </c>
      <c r="C56" s="70" t="s">
        <v>206</v>
      </c>
      <c r="D56" s="71">
        <f>' MID Term 1'!R60</f>
        <v>61</v>
      </c>
      <c r="E56" s="71" t="str">
        <f t="shared" si="0"/>
        <v>N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5.75" customHeight="1" x14ac:dyDescent="0.3">
      <c r="A57" s="69">
        <v>55</v>
      </c>
      <c r="B57" s="70" t="s">
        <v>207</v>
      </c>
      <c r="C57" s="70" t="s">
        <v>208</v>
      </c>
      <c r="D57" s="71">
        <f>' MID Term 1'!R61</f>
        <v>65</v>
      </c>
      <c r="E57" s="71" t="str">
        <f t="shared" si="0"/>
        <v>N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5.75" customHeight="1" x14ac:dyDescent="0.3">
      <c r="A58" s="69">
        <v>56</v>
      </c>
      <c r="B58" s="70" t="s">
        <v>209</v>
      </c>
      <c r="C58" s="70" t="s">
        <v>210</v>
      </c>
      <c r="D58" s="71">
        <f>' MID Term 1'!R62</f>
        <v>60</v>
      </c>
      <c r="E58" s="71" t="str">
        <f t="shared" si="0"/>
        <v>N</v>
      </c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5.75" customHeight="1" x14ac:dyDescent="0.3">
      <c r="A59" s="69">
        <v>57</v>
      </c>
      <c r="B59" s="70" t="s">
        <v>211</v>
      </c>
      <c r="C59" s="70" t="s">
        <v>212</v>
      </c>
      <c r="D59" s="71">
        <f>' MID Term 1'!R63</f>
        <v>57</v>
      </c>
      <c r="E59" s="71" t="str">
        <f t="shared" si="0"/>
        <v>N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5.75" customHeight="1" x14ac:dyDescent="0.3">
      <c r="A60" s="69">
        <v>58</v>
      </c>
      <c r="B60" s="70" t="s">
        <v>213</v>
      </c>
      <c r="C60" s="70" t="s">
        <v>214</v>
      </c>
      <c r="D60" s="71">
        <f>' MID Term 1'!R64</f>
        <v>57</v>
      </c>
      <c r="E60" s="71" t="str">
        <f t="shared" si="0"/>
        <v>N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5.75" customHeight="1" x14ac:dyDescent="0.3">
      <c r="A61" s="69">
        <v>59</v>
      </c>
      <c r="B61" s="70" t="s">
        <v>215</v>
      </c>
      <c r="C61" s="70" t="s">
        <v>216</v>
      </c>
      <c r="D61" s="71">
        <f>' MID Term 1'!R65</f>
        <v>60</v>
      </c>
      <c r="E61" s="71" t="str">
        <f t="shared" si="0"/>
        <v>N</v>
      </c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5.75" customHeight="1" x14ac:dyDescent="0.3">
      <c r="A62" s="69">
        <v>60</v>
      </c>
      <c r="B62" s="70" t="s">
        <v>217</v>
      </c>
      <c r="C62" s="70" t="s">
        <v>218</v>
      </c>
      <c r="D62" s="71">
        <f>' MID Term 1'!R66</f>
        <v>55</v>
      </c>
      <c r="E62" s="71" t="str">
        <f t="shared" si="0"/>
        <v>N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5.75" customHeight="1" x14ac:dyDescent="0.3">
      <c r="A63" s="69">
        <v>61</v>
      </c>
      <c r="B63" s="70" t="s">
        <v>219</v>
      </c>
      <c r="C63" s="70" t="s">
        <v>220</v>
      </c>
      <c r="D63" s="71">
        <f>' MID Term 1'!R67</f>
        <v>60</v>
      </c>
      <c r="E63" s="71" t="str">
        <f t="shared" si="0"/>
        <v>N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5.75" customHeight="1" x14ac:dyDescent="0.3">
      <c r="A64" s="69">
        <v>62</v>
      </c>
      <c r="B64" s="70" t="s">
        <v>221</v>
      </c>
      <c r="C64" s="70" t="s">
        <v>222</v>
      </c>
      <c r="D64" s="71">
        <f>' MID Term 1'!R68</f>
        <v>65</v>
      </c>
      <c r="E64" s="71" t="str">
        <f t="shared" si="0"/>
        <v>N</v>
      </c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5.75" customHeight="1" x14ac:dyDescent="0.3">
      <c r="A65" s="69">
        <v>63</v>
      </c>
      <c r="B65" s="70" t="s">
        <v>223</v>
      </c>
      <c r="C65" s="70" t="s">
        <v>224</v>
      </c>
      <c r="D65" s="71">
        <f>' MID Term 1'!R69</f>
        <v>61</v>
      </c>
      <c r="E65" s="71" t="str">
        <f t="shared" si="0"/>
        <v>N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5.75" customHeight="1" x14ac:dyDescent="0.3">
      <c r="A66" s="69">
        <v>64</v>
      </c>
      <c r="B66" s="70" t="s">
        <v>225</v>
      </c>
      <c r="C66" s="70" t="s">
        <v>226</v>
      </c>
      <c r="D66" s="71">
        <f>' MID Term 1'!R70</f>
        <v>57</v>
      </c>
      <c r="E66" s="71" t="str">
        <f t="shared" si="0"/>
        <v>N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5.75" customHeight="1" x14ac:dyDescent="0.3">
      <c r="A67" s="69">
        <v>65</v>
      </c>
      <c r="B67" s="70" t="s">
        <v>227</v>
      </c>
      <c r="C67" s="70" t="s">
        <v>228</v>
      </c>
      <c r="D67" s="71">
        <f>' MID Term 1'!R71</f>
        <v>60</v>
      </c>
      <c r="E67" s="71" t="str">
        <f t="shared" si="0"/>
        <v>N</v>
      </c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5.75" customHeight="1" x14ac:dyDescent="0.3">
      <c r="A68" s="69">
        <v>66</v>
      </c>
      <c r="B68" s="70" t="s">
        <v>229</v>
      </c>
      <c r="C68" s="70" t="s">
        <v>230</v>
      </c>
      <c r="D68" s="71">
        <f>' MID Term 1'!R72</f>
        <v>57</v>
      </c>
      <c r="E68" s="71" t="str">
        <f t="shared" ref="E68:E86" si="1">IF(D68&lt;=42,"Y","N")</f>
        <v>N</v>
      </c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5.75" customHeight="1" x14ac:dyDescent="0.3">
      <c r="A69" s="69">
        <v>67</v>
      </c>
      <c r="B69" s="70" t="s">
        <v>231</v>
      </c>
      <c r="C69" s="70" t="s">
        <v>232</v>
      </c>
      <c r="D69" s="71">
        <f>' MID Term 1'!R73</f>
        <v>55</v>
      </c>
      <c r="E69" s="71" t="str">
        <f t="shared" si="1"/>
        <v>N</v>
      </c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5.75" customHeight="1" x14ac:dyDescent="0.3">
      <c r="A70" s="69">
        <v>68</v>
      </c>
      <c r="B70" s="70" t="s">
        <v>233</v>
      </c>
      <c r="C70" s="70" t="s">
        <v>234</v>
      </c>
      <c r="D70" s="71">
        <f>' MID Term 1'!R74</f>
        <v>57</v>
      </c>
      <c r="E70" s="71" t="str">
        <f t="shared" si="1"/>
        <v>N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5.75" customHeight="1" x14ac:dyDescent="0.3">
      <c r="A71" s="69">
        <v>69</v>
      </c>
      <c r="B71" s="70" t="s">
        <v>235</v>
      </c>
      <c r="C71" s="70" t="s">
        <v>236</v>
      </c>
      <c r="D71" s="71">
        <f>' MID Term 1'!R75</f>
        <v>60</v>
      </c>
      <c r="E71" s="71" t="str">
        <f t="shared" si="1"/>
        <v>N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5.75" customHeight="1" x14ac:dyDescent="0.3">
      <c r="A72" s="69">
        <v>70</v>
      </c>
      <c r="B72" s="70" t="s">
        <v>237</v>
      </c>
      <c r="C72" s="70" t="s">
        <v>238</v>
      </c>
      <c r="D72" s="71">
        <f>' MID Term 1'!R76</f>
        <v>63</v>
      </c>
      <c r="E72" s="71" t="str">
        <f t="shared" si="1"/>
        <v>N</v>
      </c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5.75" customHeight="1" x14ac:dyDescent="0.3">
      <c r="A73" s="69">
        <v>71</v>
      </c>
      <c r="B73" s="70" t="s">
        <v>239</v>
      </c>
      <c r="C73" s="70" t="s">
        <v>240</v>
      </c>
      <c r="D73" s="71">
        <f>' MID Term 1'!R77</f>
        <v>63</v>
      </c>
      <c r="E73" s="71" t="str">
        <f t="shared" si="1"/>
        <v>N</v>
      </c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5.75" customHeight="1" x14ac:dyDescent="0.3">
      <c r="A74" s="69">
        <v>72</v>
      </c>
      <c r="B74" s="70" t="s">
        <v>241</v>
      </c>
      <c r="C74" s="70" t="s">
        <v>242</v>
      </c>
      <c r="D74" s="71">
        <f>' MID Term 1'!R78</f>
        <v>61</v>
      </c>
      <c r="E74" s="71" t="str">
        <f t="shared" si="1"/>
        <v>N</v>
      </c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5.75" customHeight="1" x14ac:dyDescent="0.3">
      <c r="A75" s="69">
        <v>73</v>
      </c>
      <c r="B75" s="70" t="s">
        <v>243</v>
      </c>
      <c r="C75" s="70" t="s">
        <v>244</v>
      </c>
      <c r="D75" s="71">
        <f>' MID Term 1'!R79</f>
        <v>57</v>
      </c>
      <c r="E75" s="71" t="str">
        <f t="shared" si="1"/>
        <v>N</v>
      </c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5.75" customHeight="1" x14ac:dyDescent="0.3">
      <c r="A76" s="69">
        <v>74</v>
      </c>
      <c r="B76" s="70" t="s">
        <v>245</v>
      </c>
      <c r="C76" s="70" t="s">
        <v>246</v>
      </c>
      <c r="D76" s="71">
        <f>' MID Term 1'!R80</f>
        <v>61</v>
      </c>
      <c r="E76" s="71" t="str">
        <f t="shared" si="1"/>
        <v>N</v>
      </c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5.75" customHeight="1" x14ac:dyDescent="0.3">
      <c r="A77" s="69">
        <v>75</v>
      </c>
      <c r="B77" s="70" t="s">
        <v>247</v>
      </c>
      <c r="C77" s="70" t="s">
        <v>248</v>
      </c>
      <c r="D77" s="71">
        <f>' MID Term 1'!R81</f>
        <v>60</v>
      </c>
      <c r="E77" s="71" t="str">
        <f t="shared" si="1"/>
        <v>N</v>
      </c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5.75" customHeight="1" x14ac:dyDescent="0.3">
      <c r="A78" s="69">
        <v>76</v>
      </c>
      <c r="B78" s="70" t="s">
        <v>249</v>
      </c>
      <c r="C78" s="70" t="s">
        <v>250</v>
      </c>
      <c r="D78" s="71">
        <f>' MID Term 1'!R82</f>
        <v>61</v>
      </c>
      <c r="E78" s="71" t="str">
        <f t="shared" si="1"/>
        <v>N</v>
      </c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5.75" customHeight="1" x14ac:dyDescent="0.3">
      <c r="A79" s="69">
        <v>77</v>
      </c>
      <c r="B79" s="70" t="s">
        <v>251</v>
      </c>
      <c r="C79" s="70" t="s">
        <v>252</v>
      </c>
      <c r="D79" s="71">
        <f>' MID Term 1'!R83</f>
        <v>57</v>
      </c>
      <c r="E79" s="71" t="str">
        <f t="shared" si="1"/>
        <v>N</v>
      </c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5.75" customHeight="1" x14ac:dyDescent="0.3">
      <c r="A80" s="69">
        <v>78</v>
      </c>
      <c r="B80" s="70" t="s">
        <v>253</v>
      </c>
      <c r="C80" s="70" t="s">
        <v>254</v>
      </c>
      <c r="D80" s="71">
        <f>' MID Term 1'!R84</f>
        <v>57</v>
      </c>
      <c r="E80" s="71" t="str">
        <f t="shared" si="1"/>
        <v>N</v>
      </c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5.75" customHeight="1" x14ac:dyDescent="0.3">
      <c r="A81" s="69">
        <v>79</v>
      </c>
      <c r="B81" s="70" t="s">
        <v>255</v>
      </c>
      <c r="C81" s="70" t="s">
        <v>256</v>
      </c>
      <c r="D81" s="71">
        <f>' MID Term 1'!R85</f>
        <v>57</v>
      </c>
      <c r="E81" s="71" t="str">
        <f t="shared" si="1"/>
        <v>N</v>
      </c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5.75" customHeight="1" x14ac:dyDescent="0.3">
      <c r="A82" s="69">
        <v>80</v>
      </c>
      <c r="B82" s="70" t="s">
        <v>257</v>
      </c>
      <c r="C82" s="70" t="s">
        <v>258</v>
      </c>
      <c r="D82" s="71">
        <f>' MID Term 1'!R86</f>
        <v>60</v>
      </c>
      <c r="E82" s="71" t="str">
        <f t="shared" si="1"/>
        <v>N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5.75" customHeight="1" x14ac:dyDescent="0.3">
      <c r="A83" s="69">
        <v>81</v>
      </c>
      <c r="B83" s="70" t="s">
        <v>259</v>
      </c>
      <c r="C83" s="70" t="s">
        <v>260</v>
      </c>
      <c r="D83" s="71">
        <f>' MID Term 1'!R87</f>
        <v>61</v>
      </c>
      <c r="E83" s="71" t="str">
        <f t="shared" si="1"/>
        <v>N</v>
      </c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5.75" customHeight="1" x14ac:dyDescent="0.3">
      <c r="A84" s="69">
        <v>82</v>
      </c>
      <c r="B84" s="70" t="s">
        <v>261</v>
      </c>
      <c r="C84" s="70" t="s">
        <v>262</v>
      </c>
      <c r="D84" s="71">
        <f>' MID Term 1'!R88</f>
        <v>60</v>
      </c>
      <c r="E84" s="71" t="str">
        <f t="shared" si="1"/>
        <v>N</v>
      </c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5.75" customHeight="1" x14ac:dyDescent="0.3">
      <c r="A85" s="69">
        <v>83</v>
      </c>
      <c r="B85" s="70" t="s">
        <v>263</v>
      </c>
      <c r="C85" s="70" t="s">
        <v>264</v>
      </c>
      <c r="D85" s="71">
        <f>' MID Term 1'!R89</f>
        <v>57</v>
      </c>
      <c r="E85" s="71" t="str">
        <f t="shared" si="1"/>
        <v>N</v>
      </c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5.75" customHeight="1" x14ac:dyDescent="0.3">
      <c r="A86" s="69">
        <v>84</v>
      </c>
      <c r="B86" s="70" t="s">
        <v>265</v>
      </c>
      <c r="C86" s="70" t="s">
        <v>266</v>
      </c>
      <c r="D86" s="71">
        <f>' MID Term 1'!R90</f>
        <v>55</v>
      </c>
      <c r="E86" s="71" t="str">
        <f t="shared" si="1"/>
        <v>N</v>
      </c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4.25" customHeight="1" x14ac:dyDescent="0.3">
      <c r="A87" s="73">
        <v>85</v>
      </c>
      <c r="B87" s="72" t="s">
        <v>267</v>
      </c>
      <c r="C87" s="72" t="s">
        <v>268</v>
      </c>
      <c r="D87" s="71">
        <f>' MID Term 1'!R91</f>
        <v>61</v>
      </c>
      <c r="E87" s="71" t="str">
        <f t="shared" ref="E87" si="2">IF(D87&lt;=42,"Y","N")</f>
        <v>N</v>
      </c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4.25" customHeight="1" x14ac:dyDescent="0.3">
      <c r="A88" s="72">
        <v>86</v>
      </c>
      <c r="B88" s="72" t="s">
        <v>269</v>
      </c>
      <c r="C88" s="72" t="s">
        <v>270</v>
      </c>
      <c r="D88" s="71">
        <f>' MID Term 1'!R92</f>
        <v>65</v>
      </c>
      <c r="E88" s="71" t="str">
        <f t="shared" ref="E88:E120" si="3">IF(D88&lt;=42,"Y","N")</f>
        <v>N</v>
      </c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4.25" customHeight="1" x14ac:dyDescent="0.3">
      <c r="A89" s="72">
        <v>87</v>
      </c>
      <c r="B89" s="72" t="s">
        <v>271</v>
      </c>
      <c r="C89" s="72" t="s">
        <v>272</v>
      </c>
      <c r="D89" s="71">
        <f>' MID Term 1'!R93</f>
        <v>61</v>
      </c>
      <c r="E89" s="71" t="str">
        <f t="shared" si="3"/>
        <v>N</v>
      </c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4.25" customHeight="1" x14ac:dyDescent="0.3">
      <c r="A90" s="72">
        <v>88</v>
      </c>
      <c r="B90" s="72" t="s">
        <v>273</v>
      </c>
      <c r="C90" s="72" t="s">
        <v>274</v>
      </c>
      <c r="D90" s="71">
        <f>' MID Term 1'!R94</f>
        <v>57</v>
      </c>
      <c r="E90" s="71" t="str">
        <f t="shared" si="3"/>
        <v>N</v>
      </c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4.25" customHeight="1" x14ac:dyDescent="0.3">
      <c r="A91" s="72">
        <v>89</v>
      </c>
      <c r="B91" s="72" t="s">
        <v>275</v>
      </c>
      <c r="C91" s="72" t="s">
        <v>276</v>
      </c>
      <c r="D91" s="71">
        <f>' MID Term 1'!R95</f>
        <v>61</v>
      </c>
      <c r="E91" s="71" t="str">
        <f t="shared" si="3"/>
        <v>N</v>
      </c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4.25" customHeight="1" x14ac:dyDescent="0.3">
      <c r="A92" s="72">
        <v>90</v>
      </c>
      <c r="B92" s="72" t="s">
        <v>277</v>
      </c>
      <c r="C92" s="72" t="s">
        <v>278</v>
      </c>
      <c r="D92" s="71">
        <f>' MID Term 1'!R96</f>
        <v>57</v>
      </c>
      <c r="E92" s="71" t="str">
        <f t="shared" si="3"/>
        <v>N</v>
      </c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4.25" customHeight="1" x14ac:dyDescent="0.3">
      <c r="A93" s="72">
        <v>91</v>
      </c>
      <c r="B93" s="72" t="s">
        <v>279</v>
      </c>
      <c r="C93" s="72" t="s">
        <v>280</v>
      </c>
      <c r="D93" s="71">
        <f>' MID Term 1'!R97</f>
        <v>57</v>
      </c>
      <c r="E93" s="71" t="str">
        <f t="shared" si="3"/>
        <v>N</v>
      </c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4.25" customHeight="1" x14ac:dyDescent="0.3">
      <c r="A94" s="72">
        <v>92</v>
      </c>
      <c r="B94" s="72" t="s">
        <v>281</v>
      </c>
      <c r="C94" s="72" t="s">
        <v>282</v>
      </c>
      <c r="D94" s="71">
        <f>' MID Term 1'!R98</f>
        <v>57</v>
      </c>
      <c r="E94" s="71" t="str">
        <f t="shared" si="3"/>
        <v>N</v>
      </c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4.25" customHeight="1" x14ac:dyDescent="0.3">
      <c r="A95" s="72">
        <v>93</v>
      </c>
      <c r="B95" s="72" t="s">
        <v>283</v>
      </c>
      <c r="C95" s="72" t="s">
        <v>284</v>
      </c>
      <c r="D95" s="71">
        <f>' MID Term 1'!R99</f>
        <v>57</v>
      </c>
      <c r="E95" s="71" t="str">
        <f t="shared" si="3"/>
        <v>N</v>
      </c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4.25" customHeight="1" x14ac:dyDescent="0.3">
      <c r="A96" s="72">
        <v>94</v>
      </c>
      <c r="B96" s="72" t="s">
        <v>285</v>
      </c>
      <c r="C96" s="72" t="s">
        <v>286</v>
      </c>
      <c r="D96" s="71">
        <f>' MID Term 1'!R100</f>
        <v>61</v>
      </c>
      <c r="E96" s="71" t="str">
        <f t="shared" si="3"/>
        <v>N</v>
      </c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4.25" customHeight="1" x14ac:dyDescent="0.3">
      <c r="A97" s="72">
        <v>95</v>
      </c>
      <c r="B97" s="72" t="s">
        <v>287</v>
      </c>
      <c r="C97" s="72" t="s">
        <v>288</v>
      </c>
      <c r="D97" s="71">
        <f>' MID Term 1'!R101</f>
        <v>61</v>
      </c>
      <c r="E97" s="71" t="str">
        <f t="shared" si="3"/>
        <v>N</v>
      </c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4.25" customHeight="1" x14ac:dyDescent="0.3">
      <c r="A98" s="72">
        <v>96</v>
      </c>
      <c r="B98" s="72" t="s">
        <v>289</v>
      </c>
      <c r="C98" s="72" t="s">
        <v>290</v>
      </c>
      <c r="D98" s="71">
        <f>' MID Term 1'!R102</f>
        <v>63</v>
      </c>
      <c r="E98" s="71" t="str">
        <f t="shared" si="3"/>
        <v>N</v>
      </c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4.25" customHeight="1" x14ac:dyDescent="0.3">
      <c r="A99" s="72">
        <v>97</v>
      </c>
      <c r="B99" s="72" t="s">
        <v>291</v>
      </c>
      <c r="C99" s="72" t="s">
        <v>292</v>
      </c>
      <c r="D99" s="71">
        <f>' MID Term 1'!R103</f>
        <v>61</v>
      </c>
      <c r="E99" s="71" t="str">
        <f t="shared" si="3"/>
        <v>N</v>
      </c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4.25" customHeight="1" x14ac:dyDescent="0.3">
      <c r="A100" s="72">
        <v>98</v>
      </c>
      <c r="B100" s="72" t="s">
        <v>293</v>
      </c>
      <c r="C100" s="72" t="s">
        <v>294</v>
      </c>
      <c r="D100" s="71">
        <f>' MID Term 1'!R104</f>
        <v>60</v>
      </c>
      <c r="E100" s="71" t="str">
        <f t="shared" si="3"/>
        <v>N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4.25" customHeight="1" x14ac:dyDescent="0.3">
      <c r="A101" s="72">
        <v>99</v>
      </c>
      <c r="B101" s="72" t="s">
        <v>295</v>
      </c>
      <c r="C101" s="72" t="s">
        <v>296</v>
      </c>
      <c r="D101" s="71">
        <f>' MID Term 1'!R105</f>
        <v>63</v>
      </c>
      <c r="E101" s="71" t="str">
        <f t="shared" si="3"/>
        <v>N</v>
      </c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4.25" customHeight="1" x14ac:dyDescent="0.3">
      <c r="A102" s="72">
        <v>100</v>
      </c>
      <c r="B102" s="72" t="s">
        <v>297</v>
      </c>
      <c r="C102" s="72" t="s">
        <v>298</v>
      </c>
      <c r="D102" s="71">
        <f>' MID Term 1'!R106</f>
        <v>55</v>
      </c>
      <c r="E102" s="71" t="str">
        <f t="shared" si="3"/>
        <v>N</v>
      </c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4.25" customHeight="1" x14ac:dyDescent="0.3">
      <c r="A103" s="72">
        <v>101</v>
      </c>
      <c r="B103" s="72" t="s">
        <v>299</v>
      </c>
      <c r="C103" s="72" t="s">
        <v>300</v>
      </c>
      <c r="D103" s="71">
        <f>' MID Term 1'!R107</f>
        <v>60</v>
      </c>
      <c r="E103" s="71" t="str">
        <f t="shared" si="3"/>
        <v>N</v>
      </c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4.25" customHeight="1" x14ac:dyDescent="0.3">
      <c r="A104" s="72">
        <v>102</v>
      </c>
      <c r="B104" s="72" t="s">
        <v>301</v>
      </c>
      <c r="C104" s="72" t="s">
        <v>302</v>
      </c>
      <c r="D104" s="71">
        <f>' MID Term 1'!R108</f>
        <v>60</v>
      </c>
      <c r="E104" s="71" t="str">
        <f t="shared" si="3"/>
        <v>N</v>
      </c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4.25" customHeight="1" x14ac:dyDescent="0.3">
      <c r="A105" s="72">
        <v>103</v>
      </c>
      <c r="B105" s="72" t="s">
        <v>303</v>
      </c>
      <c r="C105" s="72" t="s">
        <v>304</v>
      </c>
      <c r="D105" s="71">
        <f>' MID Term 1'!R109</f>
        <v>55</v>
      </c>
      <c r="E105" s="71" t="str">
        <f t="shared" si="3"/>
        <v>N</v>
      </c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4.25" customHeight="1" x14ac:dyDescent="0.3">
      <c r="A106" s="72">
        <v>104</v>
      </c>
      <c r="B106" s="72" t="s">
        <v>305</v>
      </c>
      <c r="C106" s="72" t="s">
        <v>306</v>
      </c>
      <c r="D106" s="71">
        <f>' MID Term 1'!R110</f>
        <v>57</v>
      </c>
      <c r="E106" s="71" t="str">
        <f t="shared" si="3"/>
        <v>N</v>
      </c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4.25" customHeight="1" x14ac:dyDescent="0.3">
      <c r="A107" s="72">
        <v>105</v>
      </c>
      <c r="B107" s="72" t="s">
        <v>307</v>
      </c>
      <c r="C107" s="72" t="s">
        <v>308</v>
      </c>
      <c r="D107" s="71">
        <f>' MID Term 1'!R111</f>
        <v>63</v>
      </c>
      <c r="E107" s="71" t="str">
        <f t="shared" si="3"/>
        <v>N</v>
      </c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4.25" customHeight="1" x14ac:dyDescent="0.3">
      <c r="A108" s="72">
        <v>106</v>
      </c>
      <c r="B108" s="72" t="s">
        <v>309</v>
      </c>
      <c r="C108" s="72" t="s">
        <v>310</v>
      </c>
      <c r="D108" s="71">
        <f>' MID Term 1'!R112</f>
        <v>65</v>
      </c>
      <c r="E108" s="71" t="str">
        <f t="shared" si="3"/>
        <v>N</v>
      </c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4.25" customHeight="1" x14ac:dyDescent="0.3">
      <c r="A109" s="72">
        <v>107</v>
      </c>
      <c r="B109" s="72" t="s">
        <v>311</v>
      </c>
      <c r="C109" s="72" t="s">
        <v>312</v>
      </c>
      <c r="D109" s="71">
        <f>' MID Term 1'!R113</f>
        <v>55</v>
      </c>
      <c r="E109" s="71" t="str">
        <f t="shared" si="3"/>
        <v>N</v>
      </c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4.25" customHeight="1" x14ac:dyDescent="0.3">
      <c r="A110" s="72">
        <v>108</v>
      </c>
      <c r="B110" s="72" t="s">
        <v>313</v>
      </c>
      <c r="C110" s="72" t="s">
        <v>314</v>
      </c>
      <c r="D110" s="71">
        <f>' MID Term 1'!R114</f>
        <v>57</v>
      </c>
      <c r="E110" s="71" t="str">
        <f t="shared" si="3"/>
        <v>N</v>
      </c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4.25" customHeight="1" x14ac:dyDescent="0.3">
      <c r="A111" s="72">
        <v>109</v>
      </c>
      <c r="B111" s="72" t="s">
        <v>315</v>
      </c>
      <c r="C111" s="72" t="s">
        <v>316</v>
      </c>
      <c r="D111" s="71">
        <f>' MID Term 1'!R115</f>
        <v>57</v>
      </c>
      <c r="E111" s="71" t="str">
        <f t="shared" si="3"/>
        <v>N</v>
      </c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4.25" customHeight="1" x14ac:dyDescent="0.3">
      <c r="A112" s="72">
        <v>110</v>
      </c>
      <c r="B112" s="72" t="s">
        <v>317</v>
      </c>
      <c r="C112" s="72" t="s">
        <v>318</v>
      </c>
      <c r="D112" s="71">
        <f>' MID Term 1'!R116</f>
        <v>60</v>
      </c>
      <c r="E112" s="71" t="str">
        <f t="shared" si="3"/>
        <v>N</v>
      </c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4.25" customHeight="1" x14ac:dyDescent="0.3">
      <c r="A113" s="72">
        <v>111</v>
      </c>
      <c r="B113" s="72" t="s">
        <v>319</v>
      </c>
      <c r="C113" s="72" t="s">
        <v>320</v>
      </c>
      <c r="D113" s="71">
        <f>' MID Term 1'!R117</f>
        <v>64</v>
      </c>
      <c r="E113" s="71" t="str">
        <f t="shared" si="3"/>
        <v>N</v>
      </c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4.25" customHeight="1" x14ac:dyDescent="0.3">
      <c r="A114" s="72">
        <v>112</v>
      </c>
      <c r="B114" s="72" t="s">
        <v>321</v>
      </c>
      <c r="C114" s="72" t="s">
        <v>322</v>
      </c>
      <c r="D114" s="71">
        <f>' MID Term 1'!R118</f>
        <v>60</v>
      </c>
      <c r="E114" s="71" t="str">
        <f t="shared" si="3"/>
        <v>N</v>
      </c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4.25" customHeight="1" x14ac:dyDescent="0.3">
      <c r="A115" s="72">
        <v>113</v>
      </c>
      <c r="B115" s="72" t="s">
        <v>323</v>
      </c>
      <c r="C115" s="72" t="s">
        <v>324</v>
      </c>
      <c r="D115" s="71">
        <f>' MID Term 1'!R119</f>
        <v>60</v>
      </c>
      <c r="E115" s="71" t="str">
        <f t="shared" si="3"/>
        <v>N</v>
      </c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4.25" customHeight="1" x14ac:dyDescent="0.3">
      <c r="A116" s="72">
        <v>114</v>
      </c>
      <c r="B116" s="72" t="s">
        <v>325</v>
      </c>
      <c r="C116" s="72" t="s">
        <v>326</v>
      </c>
      <c r="D116" s="71">
        <f>' MID Term 1'!R120</f>
        <v>57</v>
      </c>
      <c r="E116" s="71" t="str">
        <f t="shared" si="3"/>
        <v>N</v>
      </c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4.25" customHeight="1" x14ac:dyDescent="0.3">
      <c r="A117" s="72">
        <v>115</v>
      </c>
      <c r="B117" s="72" t="s">
        <v>327</v>
      </c>
      <c r="C117" s="72" t="s">
        <v>328</v>
      </c>
      <c r="D117" s="71">
        <f>' MID Term 1'!R121</f>
        <v>55</v>
      </c>
      <c r="E117" s="71" t="str">
        <f t="shared" si="3"/>
        <v>N</v>
      </c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4.25" customHeight="1" x14ac:dyDescent="0.3">
      <c r="A118" s="72">
        <v>116</v>
      </c>
      <c r="B118" s="72" t="s">
        <v>329</v>
      </c>
      <c r="C118" s="72" t="s">
        <v>330</v>
      </c>
      <c r="D118" s="71">
        <f>' MID Term 1'!R122</f>
        <v>60</v>
      </c>
      <c r="E118" s="71" t="str">
        <f t="shared" si="3"/>
        <v>N</v>
      </c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4.25" customHeight="1" x14ac:dyDescent="0.3">
      <c r="A119" s="72">
        <v>117</v>
      </c>
      <c r="B119" s="72" t="s">
        <v>331</v>
      </c>
      <c r="C119" s="72" t="s">
        <v>332</v>
      </c>
      <c r="D119" s="71">
        <f>' MID Term 1'!R123</f>
        <v>55</v>
      </c>
      <c r="E119" s="71" t="str">
        <f t="shared" si="3"/>
        <v>N</v>
      </c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4.25" customHeight="1" x14ac:dyDescent="0.3">
      <c r="A120" s="72">
        <v>118</v>
      </c>
      <c r="B120" s="72" t="s">
        <v>333</v>
      </c>
      <c r="C120" s="72" t="s">
        <v>334</v>
      </c>
      <c r="D120" s="71">
        <f>' MID Term 1'!R124</f>
        <v>60</v>
      </c>
      <c r="E120" s="71" t="str">
        <f t="shared" si="3"/>
        <v>N</v>
      </c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4.25" customHeight="1" x14ac:dyDescent="0.3">
      <c r="A121" s="37"/>
      <c r="B121" s="37"/>
      <c r="C121" s="37"/>
      <c r="D121" s="36"/>
      <c r="E121" s="36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4.25" customHeight="1" x14ac:dyDescent="0.3">
      <c r="A122" s="37"/>
      <c r="B122" s="37"/>
      <c r="C122" s="37"/>
      <c r="D122" s="36"/>
      <c r="E122" s="36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4.25" customHeight="1" x14ac:dyDescent="0.3">
      <c r="A123" s="37"/>
      <c r="B123" s="37"/>
      <c r="C123" s="37"/>
      <c r="D123" s="36"/>
      <c r="E123" s="36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4.25" customHeight="1" x14ac:dyDescent="0.3">
      <c r="A124" s="37"/>
      <c r="B124" s="37"/>
      <c r="C124" s="37"/>
      <c r="D124" s="36"/>
      <c r="E124" s="36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4.25" customHeight="1" x14ac:dyDescent="0.3">
      <c r="A125" s="37"/>
      <c r="B125" s="37"/>
      <c r="C125" s="37"/>
      <c r="D125" s="36"/>
      <c r="E125" s="36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4.25" customHeight="1" x14ac:dyDescent="0.3">
      <c r="A126" s="37"/>
      <c r="B126" s="37"/>
      <c r="C126" s="37"/>
      <c r="D126" s="36"/>
      <c r="E126" s="36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4.25" customHeight="1" x14ac:dyDescent="0.3">
      <c r="A127" s="37"/>
      <c r="B127" s="37"/>
      <c r="C127" s="37"/>
      <c r="D127" s="36"/>
      <c r="E127" s="36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4.25" customHeight="1" x14ac:dyDescent="0.3">
      <c r="A128" s="37"/>
      <c r="B128" s="37"/>
      <c r="C128" s="37"/>
      <c r="D128" s="36"/>
      <c r="E128" s="36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4.25" customHeight="1" x14ac:dyDescent="0.3">
      <c r="A129" s="37"/>
      <c r="B129" s="37"/>
      <c r="C129" s="37"/>
      <c r="D129" s="36"/>
      <c r="E129" s="36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4.25" customHeight="1" x14ac:dyDescent="0.3">
      <c r="A130" s="37"/>
      <c r="B130" s="37"/>
      <c r="C130" s="37"/>
      <c r="D130" s="36"/>
      <c r="E130" s="36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4.25" customHeight="1" x14ac:dyDescent="0.3">
      <c r="A131" s="37"/>
      <c r="B131" s="37"/>
      <c r="C131" s="37"/>
      <c r="D131" s="36"/>
      <c r="E131" s="36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4.25" customHeight="1" x14ac:dyDescent="0.3">
      <c r="A132" s="37"/>
      <c r="B132" s="37"/>
      <c r="C132" s="37"/>
      <c r="D132" s="36"/>
      <c r="E132" s="36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4.25" customHeight="1" x14ac:dyDescent="0.3">
      <c r="A133" s="37"/>
      <c r="B133" s="37"/>
      <c r="C133" s="37"/>
      <c r="D133" s="36"/>
      <c r="E133" s="36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4.25" customHeight="1" x14ac:dyDescent="0.3">
      <c r="A134" s="37"/>
      <c r="B134" s="37"/>
      <c r="C134" s="37"/>
      <c r="D134" s="36"/>
      <c r="E134" s="36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25" customHeight="1" x14ac:dyDescent="0.3">
      <c r="A135" s="37"/>
      <c r="B135" s="37"/>
      <c r="C135" s="37"/>
      <c r="D135" s="36"/>
      <c r="E135" s="36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4.25" customHeight="1" x14ac:dyDescent="0.3">
      <c r="A136" s="37"/>
      <c r="B136" s="37"/>
      <c r="C136" s="37"/>
      <c r="D136" s="36"/>
      <c r="E136" s="36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4.25" customHeight="1" x14ac:dyDescent="0.3">
      <c r="A137" s="37"/>
      <c r="B137" s="37"/>
      <c r="C137" s="37"/>
      <c r="D137" s="36"/>
      <c r="E137" s="36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4.25" customHeight="1" x14ac:dyDescent="0.3">
      <c r="A138" s="37"/>
      <c r="B138" s="37"/>
      <c r="C138" s="37"/>
      <c r="D138" s="36"/>
      <c r="E138" s="36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4.25" customHeight="1" x14ac:dyDescent="0.3">
      <c r="A139" s="37"/>
      <c r="B139" s="37"/>
      <c r="C139" s="37"/>
      <c r="D139" s="36"/>
      <c r="E139" s="36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4.25" customHeight="1" x14ac:dyDescent="0.3">
      <c r="A140" s="37"/>
      <c r="B140" s="37"/>
      <c r="C140" s="37"/>
      <c r="D140" s="36"/>
      <c r="E140" s="36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4.25" customHeight="1" x14ac:dyDescent="0.3">
      <c r="A141" s="37"/>
      <c r="B141" s="37"/>
      <c r="C141" s="37"/>
      <c r="D141" s="36"/>
      <c r="E141" s="36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4.25" customHeight="1" x14ac:dyDescent="0.3">
      <c r="A142" s="37"/>
      <c r="B142" s="37"/>
      <c r="C142" s="37"/>
      <c r="D142" s="36"/>
      <c r="E142" s="36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4.25" customHeight="1" x14ac:dyDescent="0.3">
      <c r="A143" s="37"/>
      <c r="B143" s="37"/>
      <c r="C143" s="37"/>
      <c r="D143" s="36"/>
      <c r="E143" s="36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4.25" customHeight="1" x14ac:dyDescent="0.3">
      <c r="A144" s="37"/>
      <c r="B144" s="37"/>
      <c r="C144" s="37"/>
      <c r="D144" s="36"/>
      <c r="E144" s="36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4.25" customHeight="1" x14ac:dyDescent="0.3">
      <c r="A145" s="37"/>
      <c r="B145" s="37"/>
      <c r="C145" s="37"/>
      <c r="D145" s="36"/>
      <c r="E145" s="36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4.25" customHeight="1" x14ac:dyDescent="0.3">
      <c r="A146" s="37"/>
      <c r="B146" s="37"/>
      <c r="C146" s="37"/>
      <c r="D146" s="36"/>
      <c r="E146" s="36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4.25" customHeight="1" x14ac:dyDescent="0.3">
      <c r="A147" s="37"/>
      <c r="B147" s="37"/>
      <c r="C147" s="37"/>
      <c r="D147" s="36"/>
      <c r="E147" s="36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4.25" customHeight="1" x14ac:dyDescent="0.3">
      <c r="A148" s="37"/>
      <c r="B148" s="37"/>
      <c r="C148" s="37"/>
      <c r="D148" s="36"/>
      <c r="E148" s="36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4.25" customHeight="1" x14ac:dyDescent="0.3">
      <c r="A149" s="37"/>
      <c r="B149" s="37"/>
      <c r="C149" s="37"/>
      <c r="D149" s="36"/>
      <c r="E149" s="36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4.25" customHeight="1" x14ac:dyDescent="0.3">
      <c r="A150" s="37"/>
      <c r="B150" s="37"/>
      <c r="C150" s="37"/>
      <c r="D150" s="36"/>
      <c r="E150" s="36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4.25" customHeight="1" x14ac:dyDescent="0.3">
      <c r="A151" s="37"/>
      <c r="B151" s="37"/>
      <c r="C151" s="37"/>
      <c r="D151" s="36"/>
      <c r="E151" s="36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4.25" customHeight="1" x14ac:dyDescent="0.3">
      <c r="A152" s="37"/>
      <c r="B152" s="37"/>
      <c r="C152" s="37"/>
      <c r="D152" s="36"/>
      <c r="E152" s="36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4.25" customHeight="1" x14ac:dyDescent="0.3">
      <c r="A153" s="37"/>
      <c r="B153" s="37"/>
      <c r="C153" s="37"/>
      <c r="D153" s="36"/>
      <c r="E153" s="36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4.25" customHeight="1" x14ac:dyDescent="0.3">
      <c r="A154" s="37"/>
      <c r="B154" s="37"/>
      <c r="C154" s="37"/>
      <c r="D154" s="36"/>
      <c r="E154" s="36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4.25" customHeight="1" x14ac:dyDescent="0.3">
      <c r="A155" s="37"/>
      <c r="B155" s="37"/>
      <c r="C155" s="37"/>
      <c r="D155" s="36"/>
      <c r="E155" s="36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4.25" customHeight="1" x14ac:dyDescent="0.3">
      <c r="A156" s="37"/>
      <c r="B156" s="37"/>
      <c r="C156" s="37"/>
      <c r="D156" s="36"/>
      <c r="E156" s="36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4.25" customHeight="1" x14ac:dyDescent="0.3">
      <c r="A157" s="37"/>
      <c r="B157" s="37"/>
      <c r="C157" s="37"/>
      <c r="D157" s="36"/>
      <c r="E157" s="36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4.25" customHeight="1" x14ac:dyDescent="0.3">
      <c r="A158" s="37"/>
      <c r="B158" s="37"/>
      <c r="C158" s="37"/>
      <c r="D158" s="36"/>
      <c r="E158" s="36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4.25" customHeight="1" x14ac:dyDescent="0.3">
      <c r="A159" s="37"/>
      <c r="B159" s="37"/>
      <c r="C159" s="37"/>
      <c r="D159" s="36"/>
      <c r="E159" s="36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4.25" customHeight="1" x14ac:dyDescent="0.3">
      <c r="A160" s="37"/>
      <c r="B160" s="37"/>
      <c r="C160" s="37"/>
      <c r="D160" s="36"/>
      <c r="E160" s="36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4.25" customHeight="1" x14ac:dyDescent="0.3">
      <c r="A161" s="37"/>
      <c r="B161" s="37"/>
      <c r="C161" s="37"/>
      <c r="D161" s="36"/>
      <c r="E161" s="36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4.25" customHeight="1" x14ac:dyDescent="0.3">
      <c r="A162" s="37"/>
      <c r="B162" s="37"/>
      <c r="C162" s="37"/>
      <c r="D162" s="36"/>
      <c r="E162" s="36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4.25" customHeight="1" x14ac:dyDescent="0.3">
      <c r="A163" s="37"/>
      <c r="B163" s="37"/>
      <c r="C163" s="37"/>
      <c r="D163" s="36"/>
      <c r="E163" s="36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4.25" customHeight="1" x14ac:dyDescent="0.3">
      <c r="A164" s="37"/>
      <c r="B164" s="37"/>
      <c r="C164" s="37"/>
      <c r="D164" s="36"/>
      <c r="E164" s="36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4.25" customHeight="1" x14ac:dyDescent="0.3">
      <c r="A165" s="37"/>
      <c r="B165" s="37"/>
      <c r="C165" s="37"/>
      <c r="D165" s="36"/>
      <c r="E165" s="36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4.25" customHeight="1" x14ac:dyDescent="0.3">
      <c r="A166" s="37"/>
      <c r="B166" s="37"/>
      <c r="C166" s="37"/>
      <c r="D166" s="36"/>
      <c r="E166" s="36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4.25" customHeight="1" x14ac:dyDescent="0.3">
      <c r="A167" s="37"/>
      <c r="B167" s="37"/>
      <c r="C167" s="37"/>
      <c r="D167" s="36"/>
      <c r="E167" s="36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4.25" customHeight="1" x14ac:dyDescent="0.3">
      <c r="A168" s="37"/>
      <c r="B168" s="37"/>
      <c r="C168" s="37"/>
      <c r="D168" s="36"/>
      <c r="E168" s="36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4.25" customHeight="1" x14ac:dyDescent="0.3">
      <c r="A169" s="37"/>
      <c r="B169" s="37"/>
      <c r="C169" s="37"/>
      <c r="D169" s="36"/>
      <c r="E169" s="36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4.25" customHeight="1" x14ac:dyDescent="0.3">
      <c r="A170" s="37"/>
      <c r="B170" s="37"/>
      <c r="C170" s="37"/>
      <c r="D170" s="36"/>
      <c r="E170" s="36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4.25" customHeight="1" x14ac:dyDescent="0.3">
      <c r="A171" s="37"/>
      <c r="B171" s="37"/>
      <c r="C171" s="37"/>
      <c r="D171" s="36"/>
      <c r="E171" s="36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4.25" customHeight="1" x14ac:dyDescent="0.3">
      <c r="A172" s="37"/>
      <c r="B172" s="37"/>
      <c r="C172" s="37"/>
      <c r="D172" s="36"/>
      <c r="E172" s="36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4.25" customHeight="1" x14ac:dyDescent="0.3">
      <c r="A173" s="37"/>
      <c r="B173" s="37"/>
      <c r="C173" s="37"/>
      <c r="D173" s="36"/>
      <c r="E173" s="36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4.25" customHeight="1" x14ac:dyDescent="0.3">
      <c r="A174" s="37"/>
      <c r="B174" s="37"/>
      <c r="C174" s="37"/>
      <c r="D174" s="36"/>
      <c r="E174" s="36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4.25" customHeight="1" x14ac:dyDescent="0.3">
      <c r="A175" s="37"/>
      <c r="B175" s="37"/>
      <c r="C175" s="37"/>
      <c r="D175" s="36"/>
      <c r="E175" s="36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4.25" customHeight="1" x14ac:dyDescent="0.3">
      <c r="A176" s="37"/>
      <c r="B176" s="37"/>
      <c r="C176" s="37"/>
      <c r="D176" s="36"/>
      <c r="E176" s="36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4.25" customHeight="1" x14ac:dyDescent="0.3">
      <c r="A177" s="37"/>
      <c r="B177" s="37"/>
      <c r="C177" s="37"/>
      <c r="D177" s="36"/>
      <c r="E177" s="36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4.25" customHeight="1" x14ac:dyDescent="0.3">
      <c r="A178" s="37"/>
      <c r="B178" s="37"/>
      <c r="C178" s="37"/>
      <c r="D178" s="36"/>
      <c r="E178" s="36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4.25" customHeight="1" x14ac:dyDescent="0.3">
      <c r="A179" s="37"/>
      <c r="B179" s="37"/>
      <c r="C179" s="37"/>
      <c r="D179" s="36"/>
      <c r="E179" s="36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4.25" customHeight="1" x14ac:dyDescent="0.3">
      <c r="A180" s="37"/>
      <c r="B180" s="37"/>
      <c r="C180" s="37"/>
      <c r="D180" s="36"/>
      <c r="E180" s="36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4.25" customHeight="1" x14ac:dyDescent="0.3">
      <c r="A181" s="37"/>
      <c r="B181" s="37"/>
      <c r="C181" s="37"/>
      <c r="D181" s="36"/>
      <c r="E181" s="36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4.25" customHeight="1" x14ac:dyDescent="0.3">
      <c r="A182" s="37"/>
      <c r="B182" s="37"/>
      <c r="C182" s="37"/>
      <c r="D182" s="36"/>
      <c r="E182" s="36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4.25" customHeight="1" x14ac:dyDescent="0.3">
      <c r="A183" s="37"/>
      <c r="B183" s="37"/>
      <c r="C183" s="37"/>
      <c r="D183" s="36"/>
      <c r="E183" s="36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4.25" customHeight="1" x14ac:dyDescent="0.3">
      <c r="A184" s="37"/>
      <c r="B184" s="37"/>
      <c r="C184" s="37"/>
      <c r="D184" s="36"/>
      <c r="E184" s="36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4.25" customHeight="1" x14ac:dyDescent="0.3">
      <c r="A185" s="37"/>
      <c r="B185" s="37"/>
      <c r="C185" s="37"/>
      <c r="D185" s="36"/>
      <c r="E185" s="36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4.25" customHeight="1" x14ac:dyDescent="0.3">
      <c r="A186" s="37"/>
      <c r="B186" s="37"/>
      <c r="C186" s="37"/>
      <c r="D186" s="36"/>
      <c r="E186" s="36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4.25" customHeight="1" x14ac:dyDescent="0.3">
      <c r="A187" s="37"/>
      <c r="B187" s="37"/>
      <c r="C187" s="37"/>
      <c r="D187" s="36"/>
      <c r="E187" s="36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4.25" customHeight="1" x14ac:dyDescent="0.3">
      <c r="A188" s="37"/>
      <c r="B188" s="37"/>
      <c r="C188" s="37"/>
      <c r="D188" s="36"/>
      <c r="E188" s="36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4.25" customHeight="1" x14ac:dyDescent="0.3">
      <c r="A189" s="37"/>
      <c r="B189" s="37"/>
      <c r="C189" s="37"/>
      <c r="D189" s="36"/>
      <c r="E189" s="36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4.25" customHeight="1" x14ac:dyDescent="0.3">
      <c r="A190" s="37"/>
      <c r="B190" s="37"/>
      <c r="C190" s="37"/>
      <c r="D190" s="36"/>
      <c r="E190" s="36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4.25" customHeight="1" x14ac:dyDescent="0.3">
      <c r="A191" s="37"/>
      <c r="B191" s="37"/>
      <c r="C191" s="37"/>
      <c r="D191" s="36"/>
      <c r="E191" s="36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4.25" customHeight="1" x14ac:dyDescent="0.3">
      <c r="A192" s="37"/>
      <c r="B192" s="37"/>
      <c r="C192" s="37"/>
      <c r="D192" s="36"/>
      <c r="E192" s="36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4.25" customHeight="1" x14ac:dyDescent="0.3">
      <c r="A193" s="37"/>
      <c r="B193" s="37"/>
      <c r="C193" s="37"/>
      <c r="D193" s="36"/>
      <c r="E193" s="36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4.25" customHeight="1" x14ac:dyDescent="0.3">
      <c r="A194" s="37"/>
      <c r="B194" s="37"/>
      <c r="C194" s="37"/>
      <c r="D194" s="36"/>
      <c r="E194" s="36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4.25" customHeight="1" x14ac:dyDescent="0.3">
      <c r="A195" s="37"/>
      <c r="B195" s="37"/>
      <c r="C195" s="37"/>
      <c r="D195" s="36"/>
      <c r="E195" s="36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4.25" customHeight="1" x14ac:dyDescent="0.3">
      <c r="A196" s="37"/>
      <c r="B196" s="37"/>
      <c r="C196" s="37"/>
      <c r="D196" s="36"/>
      <c r="E196" s="36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4.25" customHeight="1" x14ac:dyDescent="0.3">
      <c r="A197" s="37"/>
      <c r="B197" s="37"/>
      <c r="C197" s="37"/>
      <c r="D197" s="36"/>
      <c r="E197" s="36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4.25" customHeight="1" x14ac:dyDescent="0.3">
      <c r="A198" s="37"/>
      <c r="B198" s="37"/>
      <c r="C198" s="37"/>
      <c r="D198" s="36"/>
      <c r="E198" s="36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4.25" customHeight="1" x14ac:dyDescent="0.3">
      <c r="A199" s="37"/>
      <c r="B199" s="37"/>
      <c r="C199" s="37"/>
      <c r="D199" s="36"/>
      <c r="E199" s="36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4.25" customHeight="1" x14ac:dyDescent="0.3">
      <c r="A200" s="37"/>
      <c r="B200" s="37"/>
      <c r="C200" s="37"/>
      <c r="D200" s="36"/>
      <c r="E200" s="36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4.25" customHeight="1" x14ac:dyDescent="0.3">
      <c r="A201" s="37"/>
      <c r="B201" s="37"/>
      <c r="C201" s="37"/>
      <c r="D201" s="36"/>
      <c r="E201" s="36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4.25" customHeight="1" x14ac:dyDescent="0.3">
      <c r="A202" s="37"/>
      <c r="B202" s="37"/>
      <c r="C202" s="37"/>
      <c r="D202" s="36"/>
      <c r="E202" s="36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4.25" customHeight="1" x14ac:dyDescent="0.3">
      <c r="A203" s="37"/>
      <c r="B203" s="37"/>
      <c r="C203" s="37"/>
      <c r="D203" s="36"/>
      <c r="E203" s="36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4.25" customHeight="1" x14ac:dyDescent="0.3">
      <c r="A204" s="37"/>
      <c r="B204" s="37"/>
      <c r="C204" s="37"/>
      <c r="D204" s="36"/>
      <c r="E204" s="36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4.25" customHeight="1" x14ac:dyDescent="0.3">
      <c r="A205" s="37"/>
      <c r="B205" s="37"/>
      <c r="C205" s="37"/>
      <c r="D205" s="36"/>
      <c r="E205" s="36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4.25" customHeight="1" x14ac:dyDescent="0.3">
      <c r="A206" s="37"/>
      <c r="B206" s="37"/>
      <c r="C206" s="37"/>
      <c r="D206" s="36"/>
      <c r="E206" s="36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4.25" customHeight="1" x14ac:dyDescent="0.3">
      <c r="A207" s="37"/>
      <c r="B207" s="37"/>
      <c r="C207" s="37"/>
      <c r="D207" s="36"/>
      <c r="E207" s="36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4.25" customHeight="1" x14ac:dyDescent="0.3">
      <c r="A208" s="37"/>
      <c r="B208" s="37"/>
      <c r="C208" s="37"/>
      <c r="D208" s="36"/>
      <c r="E208" s="36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4.25" customHeight="1" x14ac:dyDescent="0.3">
      <c r="A209" s="37"/>
      <c r="B209" s="37"/>
      <c r="C209" s="37"/>
      <c r="D209" s="36"/>
      <c r="E209" s="36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4.25" customHeight="1" x14ac:dyDescent="0.3">
      <c r="A210" s="37"/>
      <c r="B210" s="37"/>
      <c r="C210" s="37"/>
      <c r="D210" s="36"/>
      <c r="E210" s="36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4.25" customHeight="1" x14ac:dyDescent="0.3">
      <c r="A211" s="37"/>
      <c r="B211" s="37"/>
      <c r="C211" s="37"/>
      <c r="D211" s="36"/>
      <c r="E211" s="36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4.25" customHeight="1" x14ac:dyDescent="0.3">
      <c r="A212" s="37"/>
      <c r="B212" s="37"/>
      <c r="C212" s="37"/>
      <c r="D212" s="36"/>
      <c r="E212" s="36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4.25" customHeight="1" x14ac:dyDescent="0.3">
      <c r="A213" s="37"/>
      <c r="B213" s="37"/>
      <c r="C213" s="37"/>
      <c r="D213" s="36"/>
      <c r="E213" s="36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4.25" customHeight="1" x14ac:dyDescent="0.3">
      <c r="A214" s="37"/>
      <c r="B214" s="37"/>
      <c r="C214" s="37"/>
      <c r="D214" s="36"/>
      <c r="E214" s="36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4.25" customHeight="1" x14ac:dyDescent="0.3">
      <c r="A215" s="37"/>
      <c r="B215" s="37"/>
      <c r="C215" s="37"/>
      <c r="D215" s="36"/>
      <c r="E215" s="36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4.25" customHeight="1" x14ac:dyDescent="0.3">
      <c r="A216" s="37"/>
      <c r="B216" s="37"/>
      <c r="C216" s="37"/>
      <c r="D216" s="36"/>
      <c r="E216" s="36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4.25" customHeight="1" x14ac:dyDescent="0.3">
      <c r="A217" s="37"/>
      <c r="B217" s="37"/>
      <c r="C217" s="37"/>
      <c r="D217" s="36"/>
      <c r="E217" s="36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4.25" customHeight="1" x14ac:dyDescent="0.3">
      <c r="A218" s="37"/>
      <c r="B218" s="37"/>
      <c r="C218" s="37"/>
      <c r="D218" s="36"/>
      <c r="E218" s="36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4.25" customHeight="1" x14ac:dyDescent="0.3">
      <c r="A219" s="37"/>
      <c r="B219" s="37"/>
      <c r="C219" s="37"/>
      <c r="D219" s="36"/>
      <c r="E219" s="36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4.25" customHeight="1" x14ac:dyDescent="0.3">
      <c r="A220" s="37"/>
      <c r="B220" s="37"/>
      <c r="C220" s="37"/>
      <c r="D220" s="36"/>
      <c r="E220" s="36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4.25" customHeight="1" x14ac:dyDescent="0.3">
      <c r="A221" s="37"/>
      <c r="B221" s="37"/>
      <c r="C221" s="37"/>
      <c r="D221" s="36"/>
      <c r="E221" s="36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4.25" customHeight="1" x14ac:dyDescent="0.3">
      <c r="A222" s="37"/>
      <c r="B222" s="37"/>
      <c r="C222" s="37"/>
      <c r="D222" s="36"/>
      <c r="E222" s="36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4.25" customHeight="1" x14ac:dyDescent="0.3">
      <c r="A223" s="37"/>
      <c r="B223" s="37"/>
      <c r="C223" s="37"/>
      <c r="D223" s="36"/>
      <c r="E223" s="36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4.25" customHeight="1" x14ac:dyDescent="0.3">
      <c r="A224" s="37"/>
      <c r="B224" s="37"/>
      <c r="C224" s="37"/>
      <c r="D224" s="36"/>
      <c r="E224" s="36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4.25" customHeight="1" x14ac:dyDescent="0.3">
      <c r="A225" s="37"/>
      <c r="B225" s="37"/>
      <c r="C225" s="37"/>
      <c r="D225" s="36"/>
      <c r="E225" s="36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4.25" customHeight="1" x14ac:dyDescent="0.3">
      <c r="A226" s="37"/>
      <c r="B226" s="37"/>
      <c r="C226" s="37"/>
      <c r="D226" s="36"/>
      <c r="E226" s="36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4.25" customHeight="1" x14ac:dyDescent="0.3">
      <c r="A227" s="37"/>
      <c r="B227" s="37"/>
      <c r="C227" s="37"/>
      <c r="D227" s="36"/>
      <c r="E227" s="36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4.25" customHeight="1" x14ac:dyDescent="0.3">
      <c r="A228" s="37"/>
      <c r="B228" s="37"/>
      <c r="C228" s="37"/>
      <c r="D228" s="36"/>
      <c r="E228" s="36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4.25" customHeight="1" x14ac:dyDescent="0.3">
      <c r="A229" s="37"/>
      <c r="B229" s="37"/>
      <c r="C229" s="37"/>
      <c r="D229" s="36"/>
      <c r="E229" s="36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4.25" customHeight="1" x14ac:dyDescent="0.3">
      <c r="A230" s="37"/>
      <c r="B230" s="37"/>
      <c r="C230" s="37"/>
      <c r="D230" s="36"/>
      <c r="E230" s="36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4.25" customHeight="1" x14ac:dyDescent="0.3">
      <c r="A231" s="37"/>
      <c r="B231" s="37"/>
      <c r="C231" s="37"/>
      <c r="D231" s="36"/>
      <c r="E231" s="36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4.25" customHeight="1" x14ac:dyDescent="0.3">
      <c r="A232" s="37"/>
      <c r="B232" s="37"/>
      <c r="C232" s="37"/>
      <c r="D232" s="36"/>
      <c r="E232" s="36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4.25" customHeight="1" x14ac:dyDescent="0.3">
      <c r="A233" s="37"/>
      <c r="B233" s="37"/>
      <c r="C233" s="37"/>
      <c r="D233" s="36"/>
      <c r="E233" s="36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4.25" customHeight="1" x14ac:dyDescent="0.3">
      <c r="A234" s="37"/>
      <c r="B234" s="37"/>
      <c r="C234" s="37"/>
      <c r="D234" s="36"/>
      <c r="E234" s="36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4.25" customHeight="1" x14ac:dyDescent="0.3">
      <c r="A235" s="37"/>
      <c r="B235" s="37"/>
      <c r="C235" s="37"/>
      <c r="D235" s="36"/>
      <c r="E235" s="36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4.25" customHeight="1" x14ac:dyDescent="0.3">
      <c r="A236" s="37"/>
      <c r="B236" s="37"/>
      <c r="C236" s="37"/>
      <c r="D236" s="36"/>
      <c r="E236" s="36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4.25" customHeight="1" x14ac:dyDescent="0.3">
      <c r="A237" s="37"/>
      <c r="B237" s="37"/>
      <c r="C237" s="37"/>
      <c r="D237" s="36"/>
      <c r="E237" s="36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4.25" customHeight="1" x14ac:dyDescent="0.3">
      <c r="A238" s="37"/>
      <c r="B238" s="37"/>
      <c r="C238" s="37"/>
      <c r="D238" s="36"/>
      <c r="E238" s="36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4.25" customHeight="1" x14ac:dyDescent="0.3">
      <c r="A239" s="37"/>
      <c r="B239" s="37"/>
      <c r="C239" s="37"/>
      <c r="D239" s="36"/>
      <c r="E239" s="36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4.25" customHeight="1" x14ac:dyDescent="0.3">
      <c r="A240" s="37"/>
      <c r="B240" s="37"/>
      <c r="C240" s="37"/>
      <c r="D240" s="36"/>
      <c r="E240" s="36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4.25" customHeight="1" x14ac:dyDescent="0.3">
      <c r="A241" s="37"/>
      <c r="B241" s="37"/>
      <c r="C241" s="37"/>
      <c r="D241" s="36"/>
      <c r="E241" s="36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4.25" customHeight="1" x14ac:dyDescent="0.3">
      <c r="A242" s="37"/>
      <c r="B242" s="37"/>
      <c r="C242" s="37"/>
      <c r="D242" s="36"/>
      <c r="E242" s="36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4.25" customHeight="1" x14ac:dyDescent="0.3">
      <c r="A243" s="37"/>
      <c r="B243" s="37"/>
      <c r="C243" s="37"/>
      <c r="D243" s="36"/>
      <c r="E243" s="36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4.25" customHeight="1" x14ac:dyDescent="0.3">
      <c r="A244" s="37"/>
      <c r="B244" s="37"/>
      <c r="C244" s="37"/>
      <c r="D244" s="36"/>
      <c r="E244" s="36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4.25" customHeight="1" x14ac:dyDescent="0.3">
      <c r="A245" s="37"/>
      <c r="B245" s="37"/>
      <c r="C245" s="37"/>
      <c r="D245" s="36"/>
      <c r="E245" s="36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4.25" customHeight="1" x14ac:dyDescent="0.3">
      <c r="A246" s="37"/>
      <c r="B246" s="37"/>
      <c r="C246" s="37"/>
      <c r="D246" s="36"/>
      <c r="E246" s="36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4.25" customHeight="1" x14ac:dyDescent="0.3">
      <c r="A247" s="37"/>
      <c r="B247" s="37"/>
      <c r="C247" s="37"/>
      <c r="D247" s="36"/>
      <c r="E247" s="36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4.25" customHeight="1" x14ac:dyDescent="0.3">
      <c r="A248" s="37"/>
      <c r="B248" s="37"/>
      <c r="C248" s="37"/>
      <c r="D248" s="36"/>
      <c r="E248" s="36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4.25" customHeight="1" x14ac:dyDescent="0.3">
      <c r="A249" s="37"/>
      <c r="B249" s="37"/>
      <c r="C249" s="37"/>
      <c r="D249" s="36"/>
      <c r="E249" s="36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4.25" customHeight="1" x14ac:dyDescent="0.3">
      <c r="A250" s="37"/>
      <c r="B250" s="37"/>
      <c r="C250" s="37"/>
      <c r="D250" s="36"/>
      <c r="E250" s="36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4.25" customHeight="1" x14ac:dyDescent="0.3">
      <c r="A251" s="37"/>
      <c r="B251" s="37"/>
      <c r="C251" s="37"/>
      <c r="D251" s="36"/>
      <c r="E251" s="36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4.25" customHeight="1" x14ac:dyDescent="0.3">
      <c r="A252" s="37"/>
      <c r="B252" s="37"/>
      <c r="C252" s="37"/>
      <c r="D252" s="36"/>
      <c r="E252" s="36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4.25" customHeight="1" x14ac:dyDescent="0.3">
      <c r="A253" s="37"/>
      <c r="B253" s="37"/>
      <c r="C253" s="37"/>
      <c r="D253" s="36"/>
      <c r="E253" s="36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4.25" customHeight="1" x14ac:dyDescent="0.3">
      <c r="A254" s="37"/>
      <c r="B254" s="37"/>
      <c r="C254" s="37"/>
      <c r="D254" s="36"/>
      <c r="E254" s="36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4.25" customHeight="1" x14ac:dyDescent="0.3">
      <c r="A255" s="37"/>
      <c r="B255" s="37"/>
      <c r="C255" s="37"/>
      <c r="D255" s="36"/>
      <c r="E255" s="36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4.25" customHeight="1" x14ac:dyDescent="0.3">
      <c r="A256" s="37"/>
      <c r="B256" s="37"/>
      <c r="C256" s="37"/>
      <c r="D256" s="36"/>
      <c r="E256" s="36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4.25" customHeight="1" x14ac:dyDescent="0.3">
      <c r="A257" s="37"/>
      <c r="B257" s="37"/>
      <c r="C257" s="37"/>
      <c r="D257" s="36"/>
      <c r="E257" s="36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4.25" customHeight="1" x14ac:dyDescent="0.3">
      <c r="A258" s="37"/>
      <c r="B258" s="37"/>
      <c r="C258" s="37"/>
      <c r="D258" s="36"/>
      <c r="E258" s="36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4.25" customHeight="1" x14ac:dyDescent="0.3">
      <c r="A259" s="37"/>
      <c r="B259" s="37"/>
      <c r="C259" s="37"/>
      <c r="D259" s="36"/>
      <c r="E259" s="36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4.25" customHeight="1" x14ac:dyDescent="0.3">
      <c r="A260" s="37"/>
      <c r="B260" s="37"/>
      <c r="C260" s="37"/>
      <c r="D260" s="36"/>
      <c r="E260" s="36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4.25" customHeight="1" x14ac:dyDescent="0.3">
      <c r="A261" s="37"/>
      <c r="B261" s="37"/>
      <c r="C261" s="37"/>
      <c r="D261" s="36"/>
      <c r="E261" s="36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4.25" customHeight="1" x14ac:dyDescent="0.3">
      <c r="A262" s="37"/>
      <c r="B262" s="37"/>
      <c r="C262" s="37"/>
      <c r="D262" s="36"/>
      <c r="E262" s="36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4.25" customHeight="1" x14ac:dyDescent="0.3">
      <c r="A263" s="37"/>
      <c r="B263" s="37"/>
      <c r="C263" s="37"/>
      <c r="D263" s="36"/>
      <c r="E263" s="36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4.25" customHeight="1" x14ac:dyDescent="0.3">
      <c r="A264" s="37"/>
      <c r="B264" s="37"/>
      <c r="C264" s="37"/>
      <c r="D264" s="36"/>
      <c r="E264" s="36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4.25" customHeight="1" x14ac:dyDescent="0.3">
      <c r="A265" s="37"/>
      <c r="B265" s="37"/>
      <c r="C265" s="37"/>
      <c r="D265" s="36"/>
      <c r="E265" s="36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4.25" customHeight="1" x14ac:dyDescent="0.3">
      <c r="A266" s="37"/>
      <c r="B266" s="37"/>
      <c r="C266" s="37"/>
      <c r="D266" s="36"/>
      <c r="E266" s="36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4.25" customHeight="1" x14ac:dyDescent="0.3">
      <c r="A267" s="37"/>
      <c r="B267" s="37"/>
      <c r="C267" s="37"/>
      <c r="D267" s="36"/>
      <c r="E267" s="36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4.25" customHeight="1" x14ac:dyDescent="0.3">
      <c r="A268" s="37"/>
      <c r="B268" s="37"/>
      <c r="C268" s="37"/>
      <c r="D268" s="36"/>
      <c r="E268" s="36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4.25" customHeight="1" x14ac:dyDescent="0.3">
      <c r="A269" s="37"/>
      <c r="B269" s="37"/>
      <c r="C269" s="37"/>
      <c r="D269" s="36"/>
      <c r="E269" s="36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4.25" customHeight="1" x14ac:dyDescent="0.3">
      <c r="A270" s="37"/>
      <c r="B270" s="37"/>
      <c r="C270" s="37"/>
      <c r="D270" s="36"/>
      <c r="E270" s="36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4.25" customHeight="1" x14ac:dyDescent="0.3">
      <c r="A271" s="37"/>
      <c r="B271" s="37"/>
      <c r="C271" s="37"/>
      <c r="D271" s="36"/>
      <c r="E271" s="36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4.25" customHeight="1" x14ac:dyDescent="0.3">
      <c r="A272" s="37"/>
      <c r="B272" s="37"/>
      <c r="C272" s="37"/>
      <c r="D272" s="36"/>
      <c r="E272" s="36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4.25" customHeight="1" x14ac:dyDescent="0.3">
      <c r="A273" s="37"/>
      <c r="B273" s="37"/>
      <c r="C273" s="37"/>
      <c r="D273" s="36"/>
      <c r="E273" s="36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4.25" customHeight="1" x14ac:dyDescent="0.3">
      <c r="A274" s="37"/>
      <c r="B274" s="37"/>
      <c r="C274" s="37"/>
      <c r="D274" s="36"/>
      <c r="E274" s="36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4.25" customHeight="1" x14ac:dyDescent="0.3">
      <c r="A275" s="37"/>
      <c r="B275" s="37"/>
      <c r="C275" s="37"/>
      <c r="D275" s="36"/>
      <c r="E275" s="36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4.25" customHeight="1" x14ac:dyDescent="0.3">
      <c r="A276" s="37"/>
      <c r="B276" s="37"/>
      <c r="C276" s="37"/>
      <c r="D276" s="36"/>
      <c r="E276" s="36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4.25" customHeight="1" x14ac:dyDescent="0.3">
      <c r="A277" s="37"/>
      <c r="B277" s="37"/>
      <c r="C277" s="37"/>
      <c r="D277" s="36"/>
      <c r="E277" s="36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4.25" customHeight="1" x14ac:dyDescent="0.3">
      <c r="A278" s="37"/>
      <c r="B278" s="37"/>
      <c r="C278" s="37"/>
      <c r="D278" s="36"/>
      <c r="E278" s="36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4.25" customHeight="1" x14ac:dyDescent="0.3">
      <c r="A279" s="37"/>
      <c r="B279" s="37"/>
      <c r="C279" s="37"/>
      <c r="D279" s="36"/>
      <c r="E279" s="36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4.25" customHeight="1" x14ac:dyDescent="0.3">
      <c r="A280" s="37"/>
      <c r="B280" s="37"/>
      <c r="C280" s="37"/>
      <c r="D280" s="36"/>
      <c r="E280" s="36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4.25" customHeight="1" x14ac:dyDescent="0.3">
      <c r="A281" s="37"/>
      <c r="B281" s="37"/>
      <c r="C281" s="37"/>
      <c r="D281" s="36"/>
      <c r="E281" s="36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4.25" customHeight="1" x14ac:dyDescent="0.3">
      <c r="A282" s="37"/>
      <c r="B282" s="37"/>
      <c r="C282" s="37"/>
      <c r="D282" s="36"/>
      <c r="E282" s="36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4.25" customHeight="1" x14ac:dyDescent="0.3">
      <c r="A283" s="37"/>
      <c r="B283" s="37"/>
      <c r="C283" s="37"/>
      <c r="D283" s="36"/>
      <c r="E283" s="36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4.25" customHeight="1" x14ac:dyDescent="0.3">
      <c r="A284" s="37"/>
      <c r="B284" s="37"/>
      <c r="C284" s="37"/>
      <c r="D284" s="36"/>
      <c r="E284" s="36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4.25" customHeight="1" x14ac:dyDescent="0.3">
      <c r="A285" s="37"/>
      <c r="B285" s="37"/>
      <c r="C285" s="37"/>
      <c r="D285" s="36"/>
      <c r="E285" s="36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4.25" customHeight="1" x14ac:dyDescent="0.3">
      <c r="A286" s="37"/>
      <c r="B286" s="37"/>
      <c r="C286" s="37"/>
      <c r="D286" s="36"/>
      <c r="E286" s="36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4.25" customHeight="1" x14ac:dyDescent="0.3">
      <c r="A287" s="37"/>
      <c r="B287" s="37"/>
      <c r="C287" s="37"/>
      <c r="D287" s="36"/>
      <c r="E287" s="36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4.25" customHeight="1" x14ac:dyDescent="0.3">
      <c r="A288" s="37"/>
      <c r="B288" s="37"/>
      <c r="C288" s="37"/>
      <c r="D288" s="36"/>
      <c r="E288" s="36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4.25" customHeight="1" x14ac:dyDescent="0.3">
      <c r="A289" s="37"/>
      <c r="B289" s="37"/>
      <c r="C289" s="37"/>
      <c r="D289" s="36"/>
      <c r="E289" s="36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4.25" customHeight="1" x14ac:dyDescent="0.3">
      <c r="A290" s="37"/>
      <c r="B290" s="37"/>
      <c r="C290" s="37"/>
      <c r="D290" s="36"/>
      <c r="E290" s="36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4.25" customHeight="1" x14ac:dyDescent="0.3">
      <c r="A291" s="37"/>
      <c r="B291" s="37"/>
      <c r="C291" s="37"/>
      <c r="D291" s="36"/>
      <c r="E291" s="36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4.25" customHeight="1" x14ac:dyDescent="0.3">
      <c r="A292" s="37"/>
      <c r="B292" s="37"/>
      <c r="C292" s="37"/>
      <c r="D292" s="36"/>
      <c r="E292" s="36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4.25" customHeight="1" x14ac:dyDescent="0.3">
      <c r="A293" s="37"/>
      <c r="B293" s="37"/>
      <c r="C293" s="37"/>
      <c r="D293" s="36"/>
      <c r="E293" s="36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4.25" customHeight="1" x14ac:dyDescent="0.3">
      <c r="A294" s="37"/>
      <c r="B294" s="37"/>
      <c r="C294" s="37"/>
      <c r="D294" s="36"/>
      <c r="E294" s="36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4.25" customHeight="1" x14ac:dyDescent="0.3">
      <c r="A295" s="37"/>
      <c r="B295" s="37"/>
      <c r="C295" s="37"/>
      <c r="D295" s="36"/>
      <c r="E295" s="36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4.25" customHeight="1" x14ac:dyDescent="0.3">
      <c r="A296" s="37"/>
      <c r="B296" s="37"/>
      <c r="C296" s="37"/>
      <c r="D296" s="36"/>
      <c r="E296" s="36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4.25" customHeight="1" x14ac:dyDescent="0.3">
      <c r="A297" s="37"/>
      <c r="B297" s="37"/>
      <c r="C297" s="37"/>
      <c r="D297" s="36"/>
      <c r="E297" s="36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4.25" customHeight="1" x14ac:dyDescent="0.3">
      <c r="A298" s="37"/>
      <c r="B298" s="37"/>
      <c r="C298" s="37"/>
      <c r="D298" s="36"/>
      <c r="E298" s="36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4.25" customHeight="1" x14ac:dyDescent="0.3">
      <c r="A299" s="37"/>
      <c r="B299" s="37"/>
      <c r="C299" s="37"/>
      <c r="D299" s="36"/>
      <c r="E299" s="36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4.25" customHeight="1" x14ac:dyDescent="0.3">
      <c r="A300" s="37"/>
      <c r="B300" s="37"/>
      <c r="C300" s="37"/>
      <c r="D300" s="36"/>
      <c r="E300" s="36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4.25" customHeight="1" x14ac:dyDescent="0.3">
      <c r="A301" s="37"/>
      <c r="B301" s="37"/>
      <c r="C301" s="37"/>
      <c r="D301" s="36"/>
      <c r="E301" s="36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4.25" customHeight="1" x14ac:dyDescent="0.3">
      <c r="A302" s="37"/>
      <c r="B302" s="37"/>
      <c r="C302" s="37"/>
      <c r="D302" s="36"/>
      <c r="E302" s="36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4.25" customHeight="1" x14ac:dyDescent="0.3">
      <c r="A303" s="37"/>
      <c r="B303" s="37"/>
      <c r="C303" s="37"/>
      <c r="D303" s="36"/>
      <c r="E303" s="36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4.25" customHeight="1" x14ac:dyDescent="0.3">
      <c r="A304" s="37"/>
      <c r="B304" s="37"/>
      <c r="C304" s="37"/>
      <c r="D304" s="36"/>
      <c r="E304" s="36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4.25" customHeight="1" x14ac:dyDescent="0.3">
      <c r="A305" s="37"/>
      <c r="B305" s="37"/>
      <c r="C305" s="37"/>
      <c r="D305" s="36"/>
      <c r="E305" s="36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4.25" customHeight="1" x14ac:dyDescent="0.3">
      <c r="A306" s="37"/>
      <c r="B306" s="37"/>
      <c r="C306" s="37"/>
      <c r="D306" s="36"/>
      <c r="E306" s="36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4.25" customHeight="1" x14ac:dyDescent="0.3">
      <c r="A307" s="37"/>
      <c r="B307" s="37"/>
      <c r="C307" s="37"/>
      <c r="D307" s="36"/>
      <c r="E307" s="36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4.25" customHeight="1" x14ac:dyDescent="0.3">
      <c r="A308" s="37"/>
      <c r="B308" s="37"/>
      <c r="C308" s="37"/>
      <c r="D308" s="36"/>
      <c r="E308" s="36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4.25" customHeight="1" x14ac:dyDescent="0.3">
      <c r="A309" s="37"/>
      <c r="B309" s="37"/>
      <c r="C309" s="37"/>
      <c r="D309" s="36"/>
      <c r="E309" s="36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4.25" customHeight="1" x14ac:dyDescent="0.3">
      <c r="A310" s="37"/>
      <c r="B310" s="37"/>
      <c r="C310" s="37"/>
      <c r="D310" s="36"/>
      <c r="E310" s="36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4.25" customHeight="1" x14ac:dyDescent="0.3">
      <c r="A311" s="37"/>
      <c r="B311" s="37"/>
      <c r="C311" s="37"/>
      <c r="D311" s="36"/>
      <c r="E311" s="36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4.25" customHeight="1" x14ac:dyDescent="0.3">
      <c r="A312" s="37"/>
      <c r="B312" s="37"/>
      <c r="C312" s="37"/>
      <c r="D312" s="36"/>
      <c r="E312" s="36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4.25" customHeight="1" x14ac:dyDescent="0.3">
      <c r="A313" s="37"/>
      <c r="B313" s="37"/>
      <c r="C313" s="37"/>
      <c r="D313" s="36"/>
      <c r="E313" s="36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4.25" customHeight="1" x14ac:dyDescent="0.3">
      <c r="A314" s="37"/>
      <c r="B314" s="37"/>
      <c r="C314" s="37"/>
      <c r="D314" s="36"/>
      <c r="E314" s="36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4.25" customHeight="1" x14ac:dyDescent="0.3">
      <c r="A315" s="37"/>
      <c r="B315" s="37"/>
      <c r="C315" s="37"/>
      <c r="D315" s="36"/>
      <c r="E315" s="36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4.25" customHeight="1" x14ac:dyDescent="0.3">
      <c r="A316" s="37"/>
      <c r="B316" s="37"/>
      <c r="C316" s="37"/>
      <c r="D316" s="36"/>
      <c r="E316" s="36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4.25" customHeight="1" x14ac:dyDescent="0.3">
      <c r="A317" s="37"/>
      <c r="B317" s="37"/>
      <c r="C317" s="37"/>
      <c r="D317" s="36"/>
      <c r="E317" s="36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4.25" customHeight="1" x14ac:dyDescent="0.3">
      <c r="A318" s="37"/>
      <c r="B318" s="37"/>
      <c r="C318" s="37"/>
      <c r="D318" s="36"/>
      <c r="E318" s="36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4.25" customHeight="1" x14ac:dyDescent="0.3">
      <c r="A319" s="37"/>
      <c r="B319" s="37"/>
      <c r="C319" s="37"/>
      <c r="D319" s="36"/>
      <c r="E319" s="36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4.25" customHeight="1" x14ac:dyDescent="0.3">
      <c r="A320" s="37"/>
      <c r="B320" s="37"/>
      <c r="C320" s="37"/>
      <c r="D320" s="36"/>
      <c r="E320" s="36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4.25" customHeight="1" x14ac:dyDescent="0.3">
      <c r="A321" s="37"/>
      <c r="B321" s="37"/>
      <c r="C321" s="37"/>
      <c r="D321" s="36"/>
      <c r="E321" s="36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4.25" customHeight="1" x14ac:dyDescent="0.3">
      <c r="A322" s="37"/>
      <c r="B322" s="37"/>
      <c r="C322" s="37"/>
      <c r="D322" s="36"/>
      <c r="E322" s="36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4.25" customHeight="1" x14ac:dyDescent="0.3">
      <c r="A323" s="37"/>
      <c r="B323" s="37"/>
      <c r="C323" s="37"/>
      <c r="D323" s="36"/>
      <c r="E323" s="36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4.25" customHeight="1" x14ac:dyDescent="0.3">
      <c r="A324" s="37"/>
      <c r="B324" s="37"/>
      <c r="C324" s="37"/>
      <c r="D324" s="36"/>
      <c r="E324" s="36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4.25" customHeight="1" x14ac:dyDescent="0.3">
      <c r="A325" s="37"/>
      <c r="B325" s="37"/>
      <c r="C325" s="37"/>
      <c r="D325" s="36"/>
      <c r="E325" s="36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4.25" customHeight="1" x14ac:dyDescent="0.3">
      <c r="A326" s="37"/>
      <c r="B326" s="37"/>
      <c r="C326" s="37"/>
      <c r="D326" s="36"/>
      <c r="E326" s="36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4.25" customHeight="1" x14ac:dyDescent="0.3">
      <c r="A327" s="37"/>
      <c r="B327" s="37"/>
      <c r="C327" s="37"/>
      <c r="D327" s="36"/>
      <c r="E327" s="36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4.25" customHeight="1" x14ac:dyDescent="0.3">
      <c r="A328" s="37"/>
      <c r="B328" s="37"/>
      <c r="C328" s="37"/>
      <c r="D328" s="36"/>
      <c r="E328" s="36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4.25" customHeight="1" x14ac:dyDescent="0.3">
      <c r="A329" s="37"/>
      <c r="B329" s="37"/>
      <c r="C329" s="37"/>
      <c r="D329" s="36"/>
      <c r="E329" s="36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4.25" customHeight="1" x14ac:dyDescent="0.3">
      <c r="A330" s="37"/>
      <c r="B330" s="37"/>
      <c r="C330" s="37"/>
      <c r="D330" s="36"/>
      <c r="E330" s="36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4.25" customHeight="1" x14ac:dyDescent="0.3">
      <c r="A331" s="37"/>
      <c r="B331" s="37"/>
      <c r="C331" s="37"/>
      <c r="D331" s="36"/>
      <c r="E331" s="36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4.25" customHeight="1" x14ac:dyDescent="0.3">
      <c r="A332" s="37"/>
      <c r="B332" s="37"/>
      <c r="C332" s="37"/>
      <c r="D332" s="36"/>
      <c r="E332" s="36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4.25" customHeight="1" x14ac:dyDescent="0.3">
      <c r="A333" s="37"/>
      <c r="B333" s="37"/>
      <c r="C333" s="37"/>
      <c r="D333" s="36"/>
      <c r="E333" s="36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4.25" customHeight="1" x14ac:dyDescent="0.3">
      <c r="A334" s="37"/>
      <c r="B334" s="37"/>
      <c r="C334" s="37"/>
      <c r="D334" s="36"/>
      <c r="E334" s="36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4.25" customHeight="1" x14ac:dyDescent="0.3">
      <c r="A335" s="37"/>
      <c r="B335" s="37"/>
      <c r="C335" s="37"/>
      <c r="D335" s="36"/>
      <c r="E335" s="36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4.25" customHeight="1" x14ac:dyDescent="0.3">
      <c r="A336" s="37"/>
      <c r="B336" s="37"/>
      <c r="C336" s="37"/>
      <c r="D336" s="36"/>
      <c r="E336" s="36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4.25" customHeight="1" x14ac:dyDescent="0.3">
      <c r="A337" s="37"/>
      <c r="B337" s="37"/>
      <c r="C337" s="37"/>
      <c r="D337" s="36"/>
      <c r="E337" s="36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4.25" customHeight="1" x14ac:dyDescent="0.3">
      <c r="A338" s="37"/>
      <c r="B338" s="37"/>
      <c r="C338" s="37"/>
      <c r="D338" s="36"/>
      <c r="E338" s="36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4.25" customHeight="1" x14ac:dyDescent="0.3">
      <c r="A339" s="37"/>
      <c r="B339" s="37"/>
      <c r="C339" s="37"/>
      <c r="D339" s="36"/>
      <c r="E339" s="36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4.25" customHeight="1" x14ac:dyDescent="0.3">
      <c r="A340" s="37"/>
      <c r="B340" s="37"/>
      <c r="C340" s="37"/>
      <c r="D340" s="36"/>
      <c r="E340" s="36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4.25" customHeight="1" x14ac:dyDescent="0.3">
      <c r="A341" s="37"/>
      <c r="B341" s="37"/>
      <c r="C341" s="37"/>
      <c r="D341" s="36"/>
      <c r="E341" s="36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4.25" customHeight="1" x14ac:dyDescent="0.3">
      <c r="A342" s="37"/>
      <c r="B342" s="37"/>
      <c r="C342" s="37"/>
      <c r="D342" s="36"/>
      <c r="E342" s="36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4.25" customHeight="1" x14ac:dyDescent="0.3">
      <c r="A343" s="37"/>
      <c r="B343" s="37"/>
      <c r="C343" s="37"/>
      <c r="D343" s="36"/>
      <c r="E343" s="36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4.25" customHeight="1" x14ac:dyDescent="0.3">
      <c r="A344" s="37"/>
      <c r="B344" s="37"/>
      <c r="C344" s="37"/>
      <c r="D344" s="36"/>
      <c r="E344" s="36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4.25" customHeight="1" x14ac:dyDescent="0.3">
      <c r="A345" s="37"/>
      <c r="B345" s="37"/>
      <c r="C345" s="37"/>
      <c r="D345" s="36"/>
      <c r="E345" s="36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4.25" customHeight="1" x14ac:dyDescent="0.3">
      <c r="A346" s="37"/>
      <c r="B346" s="37"/>
      <c r="C346" s="37"/>
      <c r="D346" s="36"/>
      <c r="E346" s="36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4.25" customHeight="1" x14ac:dyDescent="0.3">
      <c r="A347" s="37"/>
      <c r="B347" s="37"/>
      <c r="C347" s="37"/>
      <c r="D347" s="36"/>
      <c r="E347" s="36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4.25" customHeight="1" x14ac:dyDescent="0.3">
      <c r="A348" s="37"/>
      <c r="B348" s="37"/>
      <c r="C348" s="37"/>
      <c r="D348" s="36"/>
      <c r="E348" s="36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4.25" customHeight="1" x14ac:dyDescent="0.3">
      <c r="A349" s="37"/>
      <c r="B349" s="37"/>
      <c r="C349" s="37"/>
      <c r="D349" s="36"/>
      <c r="E349" s="36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4.25" customHeight="1" x14ac:dyDescent="0.3">
      <c r="A350" s="37"/>
      <c r="B350" s="37"/>
      <c r="C350" s="37"/>
      <c r="D350" s="36"/>
      <c r="E350" s="36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4.25" customHeight="1" x14ac:dyDescent="0.3">
      <c r="A351" s="37"/>
      <c r="B351" s="37"/>
      <c r="C351" s="37"/>
      <c r="D351" s="36"/>
      <c r="E351" s="36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4.25" customHeight="1" x14ac:dyDescent="0.3">
      <c r="A352" s="37"/>
      <c r="B352" s="37"/>
      <c r="C352" s="37"/>
      <c r="D352" s="36"/>
      <c r="E352" s="36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4.25" customHeight="1" x14ac:dyDescent="0.3">
      <c r="A353" s="37"/>
      <c r="B353" s="37"/>
      <c r="C353" s="37"/>
      <c r="D353" s="36"/>
      <c r="E353" s="36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4.25" customHeight="1" x14ac:dyDescent="0.3">
      <c r="A354" s="37"/>
      <c r="B354" s="37"/>
      <c r="C354" s="37"/>
      <c r="D354" s="36"/>
      <c r="E354" s="36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4.25" customHeight="1" x14ac:dyDescent="0.3">
      <c r="A355" s="37"/>
      <c r="B355" s="37"/>
      <c r="C355" s="37"/>
      <c r="D355" s="36"/>
      <c r="E355" s="36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4.25" customHeight="1" x14ac:dyDescent="0.3">
      <c r="A356" s="37"/>
      <c r="B356" s="37"/>
      <c r="C356" s="37"/>
      <c r="D356" s="36"/>
      <c r="E356" s="36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4.25" customHeight="1" x14ac:dyDescent="0.3">
      <c r="A357" s="37"/>
      <c r="B357" s="37"/>
      <c r="C357" s="37"/>
      <c r="D357" s="36"/>
      <c r="E357" s="36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4.25" customHeight="1" x14ac:dyDescent="0.3">
      <c r="A358" s="37"/>
      <c r="B358" s="37"/>
      <c r="C358" s="37"/>
      <c r="D358" s="36"/>
      <c r="E358" s="36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4.25" customHeight="1" x14ac:dyDescent="0.3">
      <c r="A359" s="37"/>
      <c r="B359" s="37"/>
      <c r="C359" s="37"/>
      <c r="D359" s="36"/>
      <c r="E359" s="36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4.25" customHeight="1" x14ac:dyDescent="0.3">
      <c r="A360" s="37"/>
      <c r="B360" s="37"/>
      <c r="C360" s="37"/>
      <c r="D360" s="36"/>
      <c r="E360" s="36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4.25" customHeight="1" x14ac:dyDescent="0.3">
      <c r="A361" s="37"/>
      <c r="B361" s="37"/>
      <c r="C361" s="37"/>
      <c r="D361" s="36"/>
      <c r="E361" s="36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4.25" customHeight="1" x14ac:dyDescent="0.3">
      <c r="A362" s="37"/>
      <c r="B362" s="37"/>
      <c r="C362" s="37"/>
      <c r="D362" s="36"/>
      <c r="E362" s="36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4.25" customHeight="1" x14ac:dyDescent="0.3">
      <c r="A363" s="37"/>
      <c r="B363" s="37"/>
      <c r="C363" s="37"/>
      <c r="D363" s="36"/>
      <c r="E363" s="36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4.25" customHeight="1" x14ac:dyDescent="0.3">
      <c r="A364" s="37"/>
      <c r="B364" s="37"/>
      <c r="C364" s="37"/>
      <c r="D364" s="36"/>
      <c r="E364" s="36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4.25" customHeight="1" x14ac:dyDescent="0.3">
      <c r="A365" s="37"/>
      <c r="B365" s="37"/>
      <c r="C365" s="37"/>
      <c r="D365" s="36"/>
      <c r="E365" s="36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4.25" customHeight="1" x14ac:dyDescent="0.3">
      <c r="A366" s="37"/>
      <c r="B366" s="37"/>
      <c r="C366" s="37"/>
      <c r="D366" s="36"/>
      <c r="E366" s="36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4.25" customHeight="1" x14ac:dyDescent="0.3">
      <c r="A367" s="37"/>
      <c r="B367" s="37"/>
      <c r="C367" s="37"/>
      <c r="D367" s="36"/>
      <c r="E367" s="36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4.25" customHeight="1" x14ac:dyDescent="0.3">
      <c r="A368" s="37"/>
      <c r="B368" s="37"/>
      <c r="C368" s="37"/>
      <c r="D368" s="36"/>
      <c r="E368" s="36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4.25" customHeight="1" x14ac:dyDescent="0.3">
      <c r="A369" s="37"/>
      <c r="B369" s="37"/>
      <c r="C369" s="37"/>
      <c r="D369" s="36"/>
      <c r="E369" s="36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4.25" customHeight="1" x14ac:dyDescent="0.3">
      <c r="A370" s="37"/>
      <c r="B370" s="37"/>
      <c r="C370" s="37"/>
      <c r="D370" s="36"/>
      <c r="E370" s="36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4.25" customHeight="1" x14ac:dyDescent="0.3">
      <c r="A371" s="37"/>
      <c r="B371" s="37"/>
      <c r="C371" s="37"/>
      <c r="D371" s="36"/>
      <c r="E371" s="36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4.25" customHeight="1" x14ac:dyDescent="0.3">
      <c r="A372" s="37"/>
      <c r="B372" s="37"/>
      <c r="C372" s="37"/>
      <c r="D372" s="36"/>
      <c r="E372" s="36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4.25" customHeight="1" x14ac:dyDescent="0.3">
      <c r="A373" s="37"/>
      <c r="B373" s="37"/>
      <c r="C373" s="37"/>
      <c r="D373" s="36"/>
      <c r="E373" s="36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4.25" customHeight="1" x14ac:dyDescent="0.3">
      <c r="A374" s="37"/>
      <c r="B374" s="37"/>
      <c r="C374" s="37"/>
      <c r="D374" s="36"/>
      <c r="E374" s="36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4.25" customHeight="1" x14ac:dyDescent="0.3">
      <c r="A375" s="37"/>
      <c r="B375" s="37"/>
      <c r="C375" s="37"/>
      <c r="D375" s="36"/>
      <c r="E375" s="36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4.25" customHeight="1" x14ac:dyDescent="0.3">
      <c r="A376" s="37"/>
      <c r="B376" s="37"/>
      <c r="C376" s="37"/>
      <c r="D376" s="36"/>
      <c r="E376" s="36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4.25" customHeight="1" x14ac:dyDescent="0.3">
      <c r="A377" s="37"/>
      <c r="B377" s="37"/>
      <c r="C377" s="37"/>
      <c r="D377" s="36"/>
      <c r="E377" s="36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4.25" customHeight="1" x14ac:dyDescent="0.3">
      <c r="A378" s="37"/>
      <c r="B378" s="37"/>
      <c r="C378" s="37"/>
      <c r="D378" s="36"/>
      <c r="E378" s="36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4.25" customHeight="1" x14ac:dyDescent="0.3">
      <c r="A379" s="37"/>
      <c r="B379" s="37"/>
      <c r="C379" s="37"/>
      <c r="D379" s="36"/>
      <c r="E379" s="36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4.25" customHeight="1" x14ac:dyDescent="0.3">
      <c r="A380" s="37"/>
      <c r="B380" s="37"/>
      <c r="C380" s="37"/>
      <c r="D380" s="36"/>
      <c r="E380" s="36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4.25" customHeight="1" x14ac:dyDescent="0.3">
      <c r="A381" s="37"/>
      <c r="B381" s="37"/>
      <c r="C381" s="37"/>
      <c r="D381" s="36"/>
      <c r="E381" s="36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4.25" customHeight="1" x14ac:dyDescent="0.3">
      <c r="A382" s="37"/>
      <c r="B382" s="37"/>
      <c r="C382" s="37"/>
      <c r="D382" s="36"/>
      <c r="E382" s="36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4.25" customHeight="1" x14ac:dyDescent="0.3">
      <c r="A383" s="37"/>
      <c r="B383" s="37"/>
      <c r="C383" s="37"/>
      <c r="D383" s="36"/>
      <c r="E383" s="36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4.25" customHeight="1" x14ac:dyDescent="0.3">
      <c r="A384" s="37"/>
      <c r="B384" s="37"/>
      <c r="C384" s="37"/>
      <c r="D384" s="36"/>
      <c r="E384" s="36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4.25" customHeight="1" x14ac:dyDescent="0.3">
      <c r="A385" s="37"/>
      <c r="B385" s="37"/>
      <c r="C385" s="37"/>
      <c r="D385" s="36"/>
      <c r="E385" s="36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4.25" customHeight="1" x14ac:dyDescent="0.3">
      <c r="A386" s="37"/>
      <c r="B386" s="37"/>
      <c r="C386" s="37"/>
      <c r="D386" s="36"/>
      <c r="E386" s="36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4.25" customHeight="1" x14ac:dyDescent="0.3">
      <c r="A387" s="37"/>
      <c r="B387" s="37"/>
      <c r="C387" s="37"/>
      <c r="D387" s="36"/>
      <c r="E387" s="36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4.25" customHeight="1" x14ac:dyDescent="0.3">
      <c r="A388" s="37"/>
      <c r="B388" s="37"/>
      <c r="C388" s="37"/>
      <c r="D388" s="36"/>
      <c r="E388" s="36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4.25" customHeight="1" x14ac:dyDescent="0.3">
      <c r="A389" s="37"/>
      <c r="B389" s="37"/>
      <c r="C389" s="37"/>
      <c r="D389" s="36"/>
      <c r="E389" s="36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4.25" customHeight="1" x14ac:dyDescent="0.3">
      <c r="A390" s="37"/>
      <c r="B390" s="37"/>
      <c r="C390" s="37"/>
      <c r="D390" s="36"/>
      <c r="E390" s="36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4.25" customHeight="1" x14ac:dyDescent="0.3">
      <c r="A391" s="37"/>
      <c r="B391" s="37"/>
      <c r="C391" s="37"/>
      <c r="D391" s="36"/>
      <c r="E391" s="36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4.25" customHeight="1" x14ac:dyDescent="0.3">
      <c r="A392" s="37"/>
      <c r="B392" s="37"/>
      <c r="C392" s="37"/>
      <c r="D392" s="36"/>
      <c r="E392" s="36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4.25" customHeight="1" x14ac:dyDescent="0.3">
      <c r="A393" s="37"/>
      <c r="B393" s="37"/>
      <c r="C393" s="37"/>
      <c r="D393" s="36"/>
      <c r="E393" s="36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4.25" customHeight="1" x14ac:dyDescent="0.3">
      <c r="A394" s="37"/>
      <c r="B394" s="37"/>
      <c r="C394" s="37"/>
      <c r="D394" s="36"/>
      <c r="E394" s="36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4.25" customHeight="1" x14ac:dyDescent="0.3">
      <c r="A395" s="37"/>
      <c r="B395" s="37"/>
      <c r="C395" s="37"/>
      <c r="D395" s="36"/>
      <c r="E395" s="36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4.25" customHeight="1" x14ac:dyDescent="0.3">
      <c r="A396" s="37"/>
      <c r="B396" s="37"/>
      <c r="C396" s="37"/>
      <c r="D396" s="36"/>
      <c r="E396" s="36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4.25" customHeight="1" x14ac:dyDescent="0.3">
      <c r="A397" s="37"/>
      <c r="B397" s="37"/>
      <c r="C397" s="37"/>
      <c r="D397" s="36"/>
      <c r="E397" s="36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4.25" customHeight="1" x14ac:dyDescent="0.3">
      <c r="A398" s="37"/>
      <c r="B398" s="37"/>
      <c r="C398" s="37"/>
      <c r="D398" s="36"/>
      <c r="E398" s="36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4.25" customHeight="1" x14ac:dyDescent="0.3">
      <c r="A399" s="37"/>
      <c r="B399" s="37"/>
      <c r="C399" s="37"/>
      <c r="D399" s="36"/>
      <c r="E399" s="36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4.25" customHeight="1" x14ac:dyDescent="0.3">
      <c r="A400" s="37"/>
      <c r="B400" s="37"/>
      <c r="C400" s="37"/>
      <c r="D400" s="36"/>
      <c r="E400" s="36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4.25" customHeight="1" x14ac:dyDescent="0.3">
      <c r="A401" s="37"/>
      <c r="B401" s="37"/>
      <c r="C401" s="37"/>
      <c r="D401" s="36"/>
      <c r="E401" s="36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4.25" customHeight="1" x14ac:dyDescent="0.3">
      <c r="A402" s="37"/>
      <c r="B402" s="37"/>
      <c r="C402" s="37"/>
      <c r="D402" s="36"/>
      <c r="E402" s="36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4.25" customHeight="1" x14ac:dyDescent="0.3">
      <c r="A403" s="37"/>
      <c r="B403" s="37"/>
      <c r="C403" s="37"/>
      <c r="D403" s="36"/>
      <c r="E403" s="36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4.25" customHeight="1" x14ac:dyDescent="0.3">
      <c r="A404" s="37"/>
      <c r="B404" s="37"/>
      <c r="C404" s="37"/>
      <c r="D404" s="36"/>
      <c r="E404" s="36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4.25" customHeight="1" x14ac:dyDescent="0.3">
      <c r="A405" s="37"/>
      <c r="B405" s="37"/>
      <c r="C405" s="37"/>
      <c r="D405" s="36"/>
      <c r="E405" s="36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4.25" customHeight="1" x14ac:dyDescent="0.3">
      <c r="A406" s="37"/>
      <c r="B406" s="37"/>
      <c r="C406" s="37"/>
      <c r="D406" s="36"/>
      <c r="E406" s="36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4.25" customHeight="1" x14ac:dyDescent="0.3">
      <c r="A407" s="37"/>
      <c r="B407" s="37"/>
      <c r="C407" s="37"/>
      <c r="D407" s="36"/>
      <c r="E407" s="36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4.25" customHeight="1" x14ac:dyDescent="0.3">
      <c r="A408" s="37"/>
      <c r="B408" s="37"/>
      <c r="C408" s="37"/>
      <c r="D408" s="36"/>
      <c r="E408" s="36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4.25" customHeight="1" x14ac:dyDescent="0.3">
      <c r="A409" s="37"/>
      <c r="B409" s="37"/>
      <c r="C409" s="37"/>
      <c r="D409" s="36"/>
      <c r="E409" s="36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4.25" customHeight="1" x14ac:dyDescent="0.3">
      <c r="A410" s="37"/>
      <c r="B410" s="37"/>
      <c r="C410" s="37"/>
      <c r="D410" s="36"/>
      <c r="E410" s="36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4.25" customHeight="1" x14ac:dyDescent="0.3">
      <c r="A411" s="37"/>
      <c r="B411" s="37"/>
      <c r="C411" s="37"/>
      <c r="D411" s="36"/>
      <c r="E411" s="36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4.25" customHeight="1" x14ac:dyDescent="0.3">
      <c r="A412" s="37"/>
      <c r="B412" s="37"/>
      <c r="C412" s="37"/>
      <c r="D412" s="36"/>
      <c r="E412" s="36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4.25" customHeight="1" x14ac:dyDescent="0.3">
      <c r="A413" s="37"/>
      <c r="B413" s="37"/>
      <c r="C413" s="37"/>
      <c r="D413" s="36"/>
      <c r="E413" s="36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4.25" customHeight="1" x14ac:dyDescent="0.3">
      <c r="A414" s="37"/>
      <c r="B414" s="37"/>
      <c r="C414" s="37"/>
      <c r="D414" s="36"/>
      <c r="E414" s="36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4.25" customHeight="1" x14ac:dyDescent="0.3">
      <c r="A415" s="37"/>
      <c r="B415" s="37"/>
      <c r="C415" s="37"/>
      <c r="D415" s="36"/>
      <c r="E415" s="36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4.25" customHeight="1" x14ac:dyDescent="0.3">
      <c r="A416" s="37"/>
      <c r="B416" s="37"/>
      <c r="C416" s="37"/>
      <c r="D416" s="36"/>
      <c r="E416" s="36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4.25" customHeight="1" x14ac:dyDescent="0.3">
      <c r="A417" s="37"/>
      <c r="B417" s="37"/>
      <c r="C417" s="37"/>
      <c r="D417" s="36"/>
      <c r="E417" s="36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4.25" customHeight="1" x14ac:dyDescent="0.3">
      <c r="A418" s="37"/>
      <c r="B418" s="37"/>
      <c r="C418" s="37"/>
      <c r="D418" s="36"/>
      <c r="E418" s="36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4.25" customHeight="1" x14ac:dyDescent="0.3">
      <c r="A419" s="37"/>
      <c r="B419" s="37"/>
      <c r="C419" s="37"/>
      <c r="D419" s="36"/>
      <c r="E419" s="36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4.25" customHeight="1" x14ac:dyDescent="0.3">
      <c r="A420" s="37"/>
      <c r="B420" s="37"/>
      <c r="C420" s="37"/>
      <c r="D420" s="36"/>
      <c r="E420" s="36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4.25" customHeight="1" x14ac:dyDescent="0.3">
      <c r="A421" s="37"/>
      <c r="B421" s="37"/>
      <c r="C421" s="37"/>
      <c r="D421" s="36"/>
      <c r="E421" s="36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4.25" customHeight="1" x14ac:dyDescent="0.3">
      <c r="A422" s="37"/>
      <c r="B422" s="37"/>
      <c r="C422" s="37"/>
      <c r="D422" s="36"/>
      <c r="E422" s="36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4.25" customHeight="1" x14ac:dyDescent="0.3">
      <c r="A423" s="37"/>
      <c r="B423" s="37"/>
      <c r="C423" s="37"/>
      <c r="D423" s="36"/>
      <c r="E423" s="36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4.25" customHeight="1" x14ac:dyDescent="0.3">
      <c r="A424" s="37"/>
      <c r="B424" s="37"/>
      <c r="C424" s="37"/>
      <c r="D424" s="36"/>
      <c r="E424" s="36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4.25" customHeight="1" x14ac:dyDescent="0.3">
      <c r="A425" s="37"/>
      <c r="B425" s="37"/>
      <c r="C425" s="37"/>
      <c r="D425" s="36"/>
      <c r="E425" s="36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4.25" customHeight="1" x14ac:dyDescent="0.3">
      <c r="A426" s="37"/>
      <c r="B426" s="37"/>
      <c r="C426" s="37"/>
      <c r="D426" s="36"/>
      <c r="E426" s="36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4.25" customHeight="1" x14ac:dyDescent="0.3">
      <c r="A427" s="37"/>
      <c r="B427" s="37"/>
      <c r="C427" s="37"/>
      <c r="D427" s="36"/>
      <c r="E427" s="36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4.25" customHeight="1" x14ac:dyDescent="0.3">
      <c r="A428" s="37"/>
      <c r="B428" s="37"/>
      <c r="C428" s="37"/>
      <c r="D428" s="36"/>
      <c r="E428" s="36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4.25" customHeight="1" x14ac:dyDescent="0.3">
      <c r="A429" s="37"/>
      <c r="B429" s="37"/>
      <c r="C429" s="37"/>
      <c r="D429" s="36"/>
      <c r="E429" s="36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4.25" customHeight="1" x14ac:dyDescent="0.3">
      <c r="A430" s="37"/>
      <c r="B430" s="37"/>
      <c r="C430" s="37"/>
      <c r="D430" s="36"/>
      <c r="E430" s="36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4.25" customHeight="1" x14ac:dyDescent="0.3">
      <c r="A431" s="37"/>
      <c r="B431" s="37"/>
      <c r="C431" s="37"/>
      <c r="D431" s="36"/>
      <c r="E431" s="36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4.25" customHeight="1" x14ac:dyDescent="0.3">
      <c r="A432" s="37"/>
      <c r="B432" s="37"/>
      <c r="C432" s="37"/>
      <c r="D432" s="36"/>
      <c r="E432" s="36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4.25" customHeight="1" x14ac:dyDescent="0.3">
      <c r="A433" s="37"/>
      <c r="B433" s="37"/>
      <c r="C433" s="37"/>
      <c r="D433" s="36"/>
      <c r="E433" s="36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4.25" customHeight="1" x14ac:dyDescent="0.3">
      <c r="A434" s="37"/>
      <c r="B434" s="37"/>
      <c r="C434" s="37"/>
      <c r="D434" s="36"/>
      <c r="E434" s="36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4.25" customHeight="1" x14ac:dyDescent="0.3">
      <c r="A435" s="37"/>
      <c r="B435" s="37"/>
      <c r="C435" s="37"/>
      <c r="D435" s="36"/>
      <c r="E435" s="36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4.25" customHeight="1" x14ac:dyDescent="0.3">
      <c r="A436" s="37"/>
      <c r="B436" s="37"/>
      <c r="C436" s="37"/>
      <c r="D436" s="36"/>
      <c r="E436" s="36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4.25" customHeight="1" x14ac:dyDescent="0.3">
      <c r="A437" s="37"/>
      <c r="B437" s="37"/>
      <c r="C437" s="37"/>
      <c r="D437" s="36"/>
      <c r="E437" s="36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4.25" customHeight="1" x14ac:dyDescent="0.3">
      <c r="A438" s="37"/>
      <c r="B438" s="37"/>
      <c r="C438" s="37"/>
      <c r="D438" s="36"/>
      <c r="E438" s="36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4.25" customHeight="1" x14ac:dyDescent="0.3">
      <c r="A439" s="37"/>
      <c r="B439" s="37"/>
      <c r="C439" s="37"/>
      <c r="D439" s="36"/>
      <c r="E439" s="36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4.25" customHeight="1" x14ac:dyDescent="0.3">
      <c r="A440" s="37"/>
      <c r="B440" s="37"/>
      <c r="C440" s="37"/>
      <c r="D440" s="36"/>
      <c r="E440" s="36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4.25" customHeight="1" x14ac:dyDescent="0.3">
      <c r="A441" s="37"/>
      <c r="B441" s="37"/>
      <c r="C441" s="37"/>
      <c r="D441" s="36"/>
      <c r="E441" s="36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4.25" customHeight="1" x14ac:dyDescent="0.3">
      <c r="A442" s="37"/>
      <c r="B442" s="37"/>
      <c r="C442" s="37"/>
      <c r="D442" s="36"/>
      <c r="E442" s="36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4.25" customHeight="1" x14ac:dyDescent="0.3">
      <c r="A443" s="37"/>
      <c r="B443" s="37"/>
      <c r="C443" s="37"/>
      <c r="D443" s="36"/>
      <c r="E443" s="36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4.25" customHeight="1" x14ac:dyDescent="0.3">
      <c r="A444" s="37"/>
      <c r="B444" s="37"/>
      <c r="C444" s="37"/>
      <c r="D444" s="36"/>
      <c r="E444" s="36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4.25" customHeight="1" x14ac:dyDescent="0.3">
      <c r="A445" s="37"/>
      <c r="B445" s="37"/>
      <c r="C445" s="37"/>
      <c r="D445" s="36"/>
      <c r="E445" s="36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4.25" customHeight="1" x14ac:dyDescent="0.3">
      <c r="A446" s="37"/>
      <c r="B446" s="37"/>
      <c r="C446" s="37"/>
      <c r="D446" s="36"/>
      <c r="E446" s="36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4.25" customHeight="1" x14ac:dyDescent="0.3">
      <c r="A447" s="37"/>
      <c r="B447" s="37"/>
      <c r="C447" s="37"/>
      <c r="D447" s="36"/>
      <c r="E447" s="36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4.25" customHeight="1" x14ac:dyDescent="0.3">
      <c r="A448" s="37"/>
      <c r="B448" s="37"/>
      <c r="C448" s="37"/>
      <c r="D448" s="36"/>
      <c r="E448" s="36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4.25" customHeight="1" x14ac:dyDescent="0.3">
      <c r="A449" s="37"/>
      <c r="B449" s="37"/>
      <c r="C449" s="37"/>
      <c r="D449" s="36"/>
      <c r="E449" s="36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4.25" customHeight="1" x14ac:dyDescent="0.3">
      <c r="A450" s="37"/>
      <c r="B450" s="37"/>
      <c r="C450" s="37"/>
      <c r="D450" s="36"/>
      <c r="E450" s="36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4.25" customHeight="1" x14ac:dyDescent="0.3">
      <c r="A451" s="37"/>
      <c r="B451" s="37"/>
      <c r="C451" s="37"/>
      <c r="D451" s="36"/>
      <c r="E451" s="36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4.25" customHeight="1" x14ac:dyDescent="0.3">
      <c r="A452" s="37"/>
      <c r="B452" s="37"/>
      <c r="C452" s="37"/>
      <c r="D452" s="36"/>
      <c r="E452" s="36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4.25" customHeight="1" x14ac:dyDescent="0.3">
      <c r="A453" s="37"/>
      <c r="B453" s="37"/>
      <c r="C453" s="37"/>
      <c r="D453" s="36"/>
      <c r="E453" s="36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4.25" customHeight="1" x14ac:dyDescent="0.3">
      <c r="A454" s="37"/>
      <c r="B454" s="37"/>
      <c r="C454" s="37"/>
      <c r="D454" s="36"/>
      <c r="E454" s="36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4.25" customHeight="1" x14ac:dyDescent="0.3">
      <c r="A455" s="37"/>
      <c r="B455" s="37"/>
      <c r="C455" s="37"/>
      <c r="D455" s="36"/>
      <c r="E455" s="36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4.25" customHeight="1" x14ac:dyDescent="0.3">
      <c r="A456" s="37"/>
      <c r="B456" s="37"/>
      <c r="C456" s="37"/>
      <c r="D456" s="36"/>
      <c r="E456" s="36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4.25" customHeight="1" x14ac:dyDescent="0.3">
      <c r="A457" s="37"/>
      <c r="B457" s="37"/>
      <c r="C457" s="37"/>
      <c r="D457" s="36"/>
      <c r="E457" s="36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4.25" customHeight="1" x14ac:dyDescent="0.3">
      <c r="A458" s="37"/>
      <c r="B458" s="37"/>
      <c r="C458" s="37"/>
      <c r="D458" s="36"/>
      <c r="E458" s="36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4.25" customHeight="1" x14ac:dyDescent="0.3">
      <c r="A459" s="37"/>
      <c r="B459" s="37"/>
      <c r="C459" s="37"/>
      <c r="D459" s="36"/>
      <c r="E459" s="36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4.25" customHeight="1" x14ac:dyDescent="0.3">
      <c r="A460" s="37"/>
      <c r="B460" s="37"/>
      <c r="C460" s="37"/>
      <c r="D460" s="36"/>
      <c r="E460" s="36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4.25" customHeight="1" x14ac:dyDescent="0.3">
      <c r="A461" s="37"/>
      <c r="B461" s="37"/>
      <c r="C461" s="37"/>
      <c r="D461" s="36"/>
      <c r="E461" s="36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4.25" customHeight="1" x14ac:dyDescent="0.3">
      <c r="A462" s="37"/>
      <c r="B462" s="37"/>
      <c r="C462" s="37"/>
      <c r="D462" s="36"/>
      <c r="E462" s="36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4.25" customHeight="1" x14ac:dyDescent="0.3">
      <c r="A463" s="37"/>
      <c r="B463" s="37"/>
      <c r="C463" s="37"/>
      <c r="D463" s="36"/>
      <c r="E463" s="36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4.25" customHeight="1" x14ac:dyDescent="0.3">
      <c r="A464" s="37"/>
      <c r="B464" s="37"/>
      <c r="C464" s="37"/>
      <c r="D464" s="36"/>
      <c r="E464" s="36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4.25" customHeight="1" x14ac:dyDescent="0.3">
      <c r="A465" s="37"/>
      <c r="B465" s="37"/>
      <c r="C465" s="37"/>
      <c r="D465" s="36"/>
      <c r="E465" s="36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4.25" customHeight="1" x14ac:dyDescent="0.3">
      <c r="A466" s="37"/>
      <c r="B466" s="37"/>
      <c r="C466" s="37"/>
      <c r="D466" s="36"/>
      <c r="E466" s="36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4.25" customHeight="1" x14ac:dyDescent="0.3">
      <c r="A467" s="37"/>
      <c r="B467" s="37"/>
      <c r="C467" s="37"/>
      <c r="D467" s="36"/>
      <c r="E467" s="36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4.25" customHeight="1" x14ac:dyDescent="0.3">
      <c r="A468" s="37"/>
      <c r="B468" s="37"/>
      <c r="C468" s="37"/>
      <c r="D468" s="36"/>
      <c r="E468" s="36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4.25" customHeight="1" x14ac:dyDescent="0.3">
      <c r="A469" s="37"/>
      <c r="B469" s="37"/>
      <c r="C469" s="37"/>
      <c r="D469" s="36"/>
      <c r="E469" s="36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4.25" customHeight="1" x14ac:dyDescent="0.3">
      <c r="A470" s="37"/>
      <c r="B470" s="37"/>
      <c r="C470" s="37"/>
      <c r="D470" s="36"/>
      <c r="E470" s="36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4.25" customHeight="1" x14ac:dyDescent="0.3">
      <c r="A471" s="37"/>
      <c r="B471" s="37"/>
      <c r="C471" s="37"/>
      <c r="D471" s="36"/>
      <c r="E471" s="36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4.25" customHeight="1" x14ac:dyDescent="0.3">
      <c r="A472" s="37"/>
      <c r="B472" s="37"/>
      <c r="C472" s="37"/>
      <c r="D472" s="36"/>
      <c r="E472" s="36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4.25" customHeight="1" x14ac:dyDescent="0.3">
      <c r="A473" s="37"/>
      <c r="B473" s="37"/>
      <c r="C473" s="37"/>
      <c r="D473" s="36"/>
      <c r="E473" s="36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4.25" customHeight="1" x14ac:dyDescent="0.3">
      <c r="A474" s="37"/>
      <c r="B474" s="37"/>
      <c r="C474" s="37"/>
      <c r="D474" s="36"/>
      <c r="E474" s="36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4.25" customHeight="1" x14ac:dyDescent="0.3">
      <c r="A475" s="37"/>
      <c r="B475" s="37"/>
      <c r="C475" s="37"/>
      <c r="D475" s="36"/>
      <c r="E475" s="36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4.25" customHeight="1" x14ac:dyDescent="0.3">
      <c r="A476" s="37"/>
      <c r="B476" s="37"/>
      <c r="C476" s="37"/>
      <c r="D476" s="36"/>
      <c r="E476" s="36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4.25" customHeight="1" x14ac:dyDescent="0.3">
      <c r="A477" s="37"/>
      <c r="B477" s="37"/>
      <c r="C477" s="37"/>
      <c r="D477" s="36"/>
      <c r="E477" s="36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4.25" customHeight="1" x14ac:dyDescent="0.3">
      <c r="A478" s="37"/>
      <c r="B478" s="37"/>
      <c r="C478" s="37"/>
      <c r="D478" s="36"/>
      <c r="E478" s="36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4.25" customHeight="1" x14ac:dyDescent="0.3">
      <c r="A479" s="37"/>
      <c r="B479" s="37"/>
      <c r="C479" s="37"/>
      <c r="D479" s="36"/>
      <c r="E479" s="36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4.25" customHeight="1" x14ac:dyDescent="0.3">
      <c r="A480" s="37"/>
      <c r="B480" s="37"/>
      <c r="C480" s="37"/>
      <c r="D480" s="36"/>
      <c r="E480" s="36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4.25" customHeight="1" x14ac:dyDescent="0.3">
      <c r="A481" s="37"/>
      <c r="B481" s="37"/>
      <c r="C481" s="37"/>
      <c r="D481" s="36"/>
      <c r="E481" s="36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4.25" customHeight="1" x14ac:dyDescent="0.3">
      <c r="A482" s="37"/>
      <c r="B482" s="37"/>
      <c r="C482" s="37"/>
      <c r="D482" s="36"/>
      <c r="E482" s="36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4.25" customHeight="1" x14ac:dyDescent="0.3">
      <c r="A483" s="37"/>
      <c r="B483" s="37"/>
      <c r="C483" s="37"/>
      <c r="D483" s="36"/>
      <c r="E483" s="36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4.25" customHeight="1" x14ac:dyDescent="0.3">
      <c r="A484" s="37"/>
      <c r="B484" s="37"/>
      <c r="C484" s="37"/>
      <c r="D484" s="36"/>
      <c r="E484" s="36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4.25" customHeight="1" x14ac:dyDescent="0.3">
      <c r="A485" s="37"/>
      <c r="B485" s="37"/>
      <c r="C485" s="37"/>
      <c r="D485" s="36"/>
      <c r="E485" s="36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4.25" customHeight="1" x14ac:dyDescent="0.3">
      <c r="A486" s="37"/>
      <c r="B486" s="37"/>
      <c r="C486" s="37"/>
      <c r="D486" s="36"/>
      <c r="E486" s="36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4.25" customHeight="1" x14ac:dyDescent="0.3">
      <c r="A487" s="37"/>
      <c r="B487" s="37"/>
      <c r="C487" s="37"/>
      <c r="D487" s="36"/>
      <c r="E487" s="36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4.25" customHeight="1" x14ac:dyDescent="0.3">
      <c r="A488" s="37"/>
      <c r="B488" s="37"/>
      <c r="C488" s="37"/>
      <c r="D488" s="36"/>
      <c r="E488" s="36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4.25" customHeight="1" x14ac:dyDescent="0.3">
      <c r="A489" s="37"/>
      <c r="B489" s="37"/>
      <c r="C489" s="37"/>
      <c r="D489" s="36"/>
      <c r="E489" s="36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4.25" customHeight="1" x14ac:dyDescent="0.3">
      <c r="A490" s="37"/>
      <c r="B490" s="37"/>
      <c r="C490" s="37"/>
      <c r="D490" s="36"/>
      <c r="E490" s="36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4.25" customHeight="1" x14ac:dyDescent="0.3">
      <c r="A491" s="37"/>
      <c r="B491" s="37"/>
      <c r="C491" s="37"/>
      <c r="D491" s="36"/>
      <c r="E491" s="36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4.25" customHeight="1" x14ac:dyDescent="0.3">
      <c r="A492" s="37"/>
      <c r="B492" s="37"/>
      <c r="C492" s="37"/>
      <c r="D492" s="36"/>
      <c r="E492" s="36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4.25" customHeight="1" x14ac:dyDescent="0.3">
      <c r="A493" s="37"/>
      <c r="B493" s="37"/>
      <c r="C493" s="37"/>
      <c r="D493" s="36"/>
      <c r="E493" s="36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4.25" customHeight="1" x14ac:dyDescent="0.3">
      <c r="A494" s="37"/>
      <c r="B494" s="37"/>
      <c r="C494" s="37"/>
      <c r="D494" s="36"/>
      <c r="E494" s="36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4.25" customHeight="1" x14ac:dyDescent="0.3">
      <c r="A495" s="37"/>
      <c r="B495" s="37"/>
      <c r="C495" s="37"/>
      <c r="D495" s="36"/>
      <c r="E495" s="36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4.25" customHeight="1" x14ac:dyDescent="0.3">
      <c r="A496" s="37"/>
      <c r="B496" s="37"/>
      <c r="C496" s="37"/>
      <c r="D496" s="36"/>
      <c r="E496" s="36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4.25" customHeight="1" x14ac:dyDescent="0.3">
      <c r="A497" s="37"/>
      <c r="B497" s="37"/>
      <c r="C497" s="37"/>
      <c r="D497" s="36"/>
      <c r="E497" s="36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4.25" customHeight="1" x14ac:dyDescent="0.3">
      <c r="A498" s="37"/>
      <c r="B498" s="37"/>
      <c r="C498" s="37"/>
      <c r="D498" s="36"/>
      <c r="E498" s="36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4.25" customHeight="1" x14ac:dyDescent="0.3">
      <c r="A499" s="37"/>
      <c r="B499" s="37"/>
      <c r="C499" s="37"/>
      <c r="D499" s="36"/>
      <c r="E499" s="36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4.25" customHeight="1" x14ac:dyDescent="0.3">
      <c r="A500" s="37"/>
      <c r="B500" s="37"/>
      <c r="C500" s="37"/>
      <c r="D500" s="36"/>
      <c r="E500" s="36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4.25" customHeight="1" x14ac:dyDescent="0.3">
      <c r="A501" s="37"/>
      <c r="B501" s="37"/>
      <c r="C501" s="37"/>
      <c r="D501" s="36"/>
      <c r="E501" s="36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4.25" customHeight="1" x14ac:dyDescent="0.3">
      <c r="A502" s="37"/>
      <c r="B502" s="37"/>
      <c r="C502" s="37"/>
      <c r="D502" s="36"/>
      <c r="E502" s="36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4.25" customHeight="1" x14ac:dyDescent="0.3">
      <c r="A503" s="37"/>
      <c r="B503" s="37"/>
      <c r="C503" s="37"/>
      <c r="D503" s="36"/>
      <c r="E503" s="36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4.25" customHeight="1" x14ac:dyDescent="0.3">
      <c r="A504" s="37"/>
      <c r="B504" s="37"/>
      <c r="C504" s="37"/>
      <c r="D504" s="36"/>
      <c r="E504" s="36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4.25" customHeight="1" x14ac:dyDescent="0.3">
      <c r="A505" s="37"/>
      <c r="B505" s="37"/>
      <c r="C505" s="37"/>
      <c r="D505" s="36"/>
      <c r="E505" s="36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4.25" customHeight="1" x14ac:dyDescent="0.3">
      <c r="A506" s="37"/>
      <c r="B506" s="37"/>
      <c r="C506" s="37"/>
      <c r="D506" s="36"/>
      <c r="E506" s="36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4.25" customHeight="1" x14ac:dyDescent="0.3">
      <c r="A507" s="37"/>
      <c r="B507" s="37"/>
      <c r="C507" s="37"/>
      <c r="D507" s="36"/>
      <c r="E507" s="36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4.25" customHeight="1" x14ac:dyDescent="0.3">
      <c r="A508" s="37"/>
      <c r="B508" s="37"/>
      <c r="C508" s="37"/>
      <c r="D508" s="36"/>
      <c r="E508" s="36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4.25" customHeight="1" x14ac:dyDescent="0.3">
      <c r="A509" s="37"/>
      <c r="B509" s="37"/>
      <c r="C509" s="37"/>
      <c r="D509" s="36"/>
      <c r="E509" s="36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4.25" customHeight="1" x14ac:dyDescent="0.3">
      <c r="A510" s="37"/>
      <c r="B510" s="37"/>
      <c r="C510" s="37"/>
      <c r="D510" s="36"/>
      <c r="E510" s="36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4.25" customHeight="1" x14ac:dyDescent="0.3">
      <c r="A511" s="37"/>
      <c r="B511" s="37"/>
      <c r="C511" s="37"/>
      <c r="D511" s="36"/>
      <c r="E511" s="36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4.25" customHeight="1" x14ac:dyDescent="0.3">
      <c r="A512" s="37"/>
      <c r="B512" s="37"/>
      <c r="C512" s="37"/>
      <c r="D512" s="36"/>
      <c r="E512" s="36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4.25" customHeight="1" x14ac:dyDescent="0.3">
      <c r="A513" s="37"/>
      <c r="B513" s="37"/>
      <c r="C513" s="37"/>
      <c r="D513" s="36"/>
      <c r="E513" s="36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4.25" customHeight="1" x14ac:dyDescent="0.3">
      <c r="A514" s="37"/>
      <c r="B514" s="37"/>
      <c r="C514" s="37"/>
      <c r="D514" s="36"/>
      <c r="E514" s="36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4.25" customHeight="1" x14ac:dyDescent="0.3">
      <c r="A515" s="37"/>
      <c r="B515" s="37"/>
      <c r="C515" s="37"/>
      <c r="D515" s="36"/>
      <c r="E515" s="36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4.25" customHeight="1" x14ac:dyDescent="0.3">
      <c r="A516" s="37"/>
      <c r="B516" s="37"/>
      <c r="C516" s="37"/>
      <c r="D516" s="36"/>
      <c r="E516" s="36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4.25" customHeight="1" x14ac:dyDescent="0.3">
      <c r="A517" s="37"/>
      <c r="B517" s="37"/>
      <c r="C517" s="37"/>
      <c r="D517" s="36"/>
      <c r="E517" s="36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4.25" customHeight="1" x14ac:dyDescent="0.3">
      <c r="A518" s="37"/>
      <c r="B518" s="37"/>
      <c r="C518" s="37"/>
      <c r="D518" s="36"/>
      <c r="E518" s="36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4.25" customHeight="1" x14ac:dyDescent="0.3">
      <c r="A519" s="37"/>
      <c r="B519" s="37"/>
      <c r="C519" s="37"/>
      <c r="D519" s="36"/>
      <c r="E519" s="36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4.25" customHeight="1" x14ac:dyDescent="0.3">
      <c r="A520" s="37"/>
      <c r="B520" s="37"/>
      <c r="C520" s="37"/>
      <c r="D520" s="36"/>
      <c r="E520" s="36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4.25" customHeight="1" x14ac:dyDescent="0.3">
      <c r="A521" s="37"/>
      <c r="B521" s="37"/>
      <c r="C521" s="37"/>
      <c r="D521" s="36"/>
      <c r="E521" s="36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4.25" customHeight="1" x14ac:dyDescent="0.3">
      <c r="A522" s="37"/>
      <c r="B522" s="37"/>
      <c r="C522" s="37"/>
      <c r="D522" s="36"/>
      <c r="E522" s="36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4.25" customHeight="1" x14ac:dyDescent="0.3">
      <c r="A523" s="37"/>
      <c r="B523" s="37"/>
      <c r="C523" s="37"/>
      <c r="D523" s="36"/>
      <c r="E523" s="36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4.25" customHeight="1" x14ac:dyDescent="0.3">
      <c r="A524" s="37"/>
      <c r="B524" s="37"/>
      <c r="C524" s="37"/>
      <c r="D524" s="36"/>
      <c r="E524" s="36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4.25" customHeight="1" x14ac:dyDescent="0.3">
      <c r="A525" s="37"/>
      <c r="B525" s="37"/>
      <c r="C525" s="37"/>
      <c r="D525" s="36"/>
      <c r="E525" s="36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4.25" customHeight="1" x14ac:dyDescent="0.3">
      <c r="A526" s="37"/>
      <c r="B526" s="37"/>
      <c r="C526" s="37"/>
      <c r="D526" s="36"/>
      <c r="E526" s="36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4.25" customHeight="1" x14ac:dyDescent="0.3">
      <c r="A527" s="37"/>
      <c r="B527" s="37"/>
      <c r="C527" s="37"/>
      <c r="D527" s="36"/>
      <c r="E527" s="36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4.25" customHeight="1" x14ac:dyDescent="0.3">
      <c r="A528" s="37"/>
      <c r="B528" s="37"/>
      <c r="C528" s="37"/>
      <c r="D528" s="36"/>
      <c r="E528" s="36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4.25" customHeight="1" x14ac:dyDescent="0.3">
      <c r="A529" s="37"/>
      <c r="B529" s="37"/>
      <c r="C529" s="37"/>
      <c r="D529" s="36"/>
      <c r="E529" s="36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4.25" customHeight="1" x14ac:dyDescent="0.3">
      <c r="A530" s="37"/>
      <c r="B530" s="37"/>
      <c r="C530" s="37"/>
      <c r="D530" s="36"/>
      <c r="E530" s="36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4.25" customHeight="1" x14ac:dyDescent="0.3">
      <c r="A531" s="37"/>
      <c r="B531" s="37"/>
      <c r="C531" s="37"/>
      <c r="D531" s="36"/>
      <c r="E531" s="36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4.25" customHeight="1" x14ac:dyDescent="0.3">
      <c r="A532" s="37"/>
      <c r="B532" s="37"/>
      <c r="C532" s="37"/>
      <c r="D532" s="36"/>
      <c r="E532" s="36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4.25" customHeight="1" x14ac:dyDescent="0.3">
      <c r="A533" s="37"/>
      <c r="B533" s="37"/>
      <c r="C533" s="37"/>
      <c r="D533" s="36"/>
      <c r="E533" s="36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4.25" customHeight="1" x14ac:dyDescent="0.3">
      <c r="A534" s="37"/>
      <c r="B534" s="37"/>
      <c r="C534" s="37"/>
      <c r="D534" s="36"/>
      <c r="E534" s="36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4.25" customHeight="1" x14ac:dyDescent="0.3">
      <c r="A535" s="37"/>
      <c r="B535" s="37"/>
      <c r="C535" s="37"/>
      <c r="D535" s="36"/>
      <c r="E535" s="36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4.25" customHeight="1" x14ac:dyDescent="0.3">
      <c r="A536" s="37"/>
      <c r="B536" s="37"/>
      <c r="C536" s="37"/>
      <c r="D536" s="36"/>
      <c r="E536" s="36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4.25" customHeight="1" x14ac:dyDescent="0.3">
      <c r="A537" s="37"/>
      <c r="B537" s="37"/>
      <c r="C537" s="37"/>
      <c r="D537" s="36"/>
      <c r="E537" s="36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4.25" customHeight="1" x14ac:dyDescent="0.3">
      <c r="A538" s="37"/>
      <c r="B538" s="37"/>
      <c r="C538" s="37"/>
      <c r="D538" s="36"/>
      <c r="E538" s="36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4.25" customHeight="1" x14ac:dyDescent="0.3">
      <c r="A539" s="37"/>
      <c r="B539" s="37"/>
      <c r="C539" s="37"/>
      <c r="D539" s="36"/>
      <c r="E539" s="36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4.25" customHeight="1" x14ac:dyDescent="0.3">
      <c r="A540" s="37"/>
      <c r="B540" s="37"/>
      <c r="C540" s="37"/>
      <c r="D540" s="36"/>
      <c r="E540" s="36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4.25" customHeight="1" x14ac:dyDescent="0.3">
      <c r="A541" s="37"/>
      <c r="B541" s="37"/>
      <c r="C541" s="37"/>
      <c r="D541" s="36"/>
      <c r="E541" s="36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4.25" customHeight="1" x14ac:dyDescent="0.3">
      <c r="A542" s="37"/>
      <c r="B542" s="37"/>
      <c r="C542" s="37"/>
      <c r="D542" s="36"/>
      <c r="E542" s="36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4.25" customHeight="1" x14ac:dyDescent="0.3">
      <c r="A543" s="37"/>
      <c r="B543" s="37"/>
      <c r="C543" s="37"/>
      <c r="D543" s="36"/>
      <c r="E543" s="36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4.25" customHeight="1" x14ac:dyDescent="0.3">
      <c r="A544" s="37"/>
      <c r="B544" s="37"/>
      <c r="C544" s="37"/>
      <c r="D544" s="36"/>
      <c r="E544" s="36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4.25" customHeight="1" x14ac:dyDescent="0.3">
      <c r="A545" s="37"/>
      <c r="B545" s="37"/>
      <c r="C545" s="37"/>
      <c r="D545" s="36"/>
      <c r="E545" s="36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4.25" customHeight="1" x14ac:dyDescent="0.3">
      <c r="A546" s="37"/>
      <c r="B546" s="37"/>
      <c r="C546" s="37"/>
      <c r="D546" s="36"/>
      <c r="E546" s="36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4.25" customHeight="1" x14ac:dyDescent="0.3">
      <c r="A547" s="37"/>
      <c r="B547" s="37"/>
      <c r="C547" s="37"/>
      <c r="D547" s="36"/>
      <c r="E547" s="36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4.25" customHeight="1" x14ac:dyDescent="0.3">
      <c r="A548" s="37"/>
      <c r="B548" s="37"/>
      <c r="C548" s="37"/>
      <c r="D548" s="36"/>
      <c r="E548" s="36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4.25" customHeight="1" x14ac:dyDescent="0.3">
      <c r="A549" s="37"/>
      <c r="B549" s="37"/>
      <c r="C549" s="37"/>
      <c r="D549" s="36"/>
      <c r="E549" s="36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4.25" customHeight="1" x14ac:dyDescent="0.3">
      <c r="A550" s="37"/>
      <c r="B550" s="37"/>
      <c r="C550" s="37"/>
      <c r="D550" s="36"/>
      <c r="E550" s="36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4.25" customHeight="1" x14ac:dyDescent="0.3">
      <c r="A551" s="37"/>
      <c r="B551" s="37"/>
      <c r="C551" s="37"/>
      <c r="D551" s="36"/>
      <c r="E551" s="36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4.25" customHeight="1" x14ac:dyDescent="0.3">
      <c r="A552" s="37"/>
      <c r="B552" s="37"/>
      <c r="C552" s="37"/>
      <c r="D552" s="36"/>
      <c r="E552" s="36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4.25" customHeight="1" x14ac:dyDescent="0.3">
      <c r="A553" s="37"/>
      <c r="B553" s="37"/>
      <c r="C553" s="37"/>
      <c r="D553" s="36"/>
      <c r="E553" s="36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4.25" customHeight="1" x14ac:dyDescent="0.3">
      <c r="A554" s="37"/>
      <c r="B554" s="37"/>
      <c r="C554" s="37"/>
      <c r="D554" s="36"/>
      <c r="E554" s="36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4.25" customHeight="1" x14ac:dyDescent="0.3">
      <c r="A555" s="37"/>
      <c r="B555" s="37"/>
      <c r="C555" s="37"/>
      <c r="D555" s="36"/>
      <c r="E555" s="36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4.25" customHeight="1" x14ac:dyDescent="0.3">
      <c r="A556" s="37"/>
      <c r="B556" s="37"/>
      <c r="C556" s="37"/>
      <c r="D556" s="36"/>
      <c r="E556" s="36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4.25" customHeight="1" x14ac:dyDescent="0.3">
      <c r="A557" s="37"/>
      <c r="B557" s="37"/>
      <c r="C557" s="37"/>
      <c r="D557" s="36"/>
      <c r="E557" s="36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4.25" customHeight="1" x14ac:dyDescent="0.3">
      <c r="A558" s="37"/>
      <c r="B558" s="37"/>
      <c r="C558" s="37"/>
      <c r="D558" s="36"/>
      <c r="E558" s="36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4.25" customHeight="1" x14ac:dyDescent="0.3">
      <c r="A559" s="37"/>
      <c r="B559" s="37"/>
      <c r="C559" s="37"/>
      <c r="D559" s="36"/>
      <c r="E559" s="36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4.25" customHeight="1" x14ac:dyDescent="0.3">
      <c r="A560" s="37"/>
      <c r="B560" s="37"/>
      <c r="C560" s="37"/>
      <c r="D560" s="36"/>
      <c r="E560" s="36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4.25" customHeight="1" x14ac:dyDescent="0.3">
      <c r="A561" s="37"/>
      <c r="B561" s="37"/>
      <c r="C561" s="37"/>
      <c r="D561" s="36"/>
      <c r="E561" s="36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4.25" customHeight="1" x14ac:dyDescent="0.3">
      <c r="A562" s="37"/>
      <c r="B562" s="37"/>
      <c r="C562" s="37"/>
      <c r="D562" s="36"/>
      <c r="E562" s="36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4.25" customHeight="1" x14ac:dyDescent="0.3">
      <c r="A563" s="37"/>
      <c r="B563" s="37"/>
      <c r="C563" s="37"/>
      <c r="D563" s="36"/>
      <c r="E563" s="36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4.25" customHeight="1" x14ac:dyDescent="0.3">
      <c r="A564" s="37"/>
      <c r="B564" s="37"/>
      <c r="C564" s="37"/>
      <c r="D564" s="36"/>
      <c r="E564" s="36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4.25" customHeight="1" x14ac:dyDescent="0.3">
      <c r="A565" s="37"/>
      <c r="B565" s="37"/>
      <c r="C565" s="37"/>
      <c r="D565" s="36"/>
      <c r="E565" s="36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4.25" customHeight="1" x14ac:dyDescent="0.3">
      <c r="A566" s="37"/>
      <c r="B566" s="37"/>
      <c r="C566" s="37"/>
      <c r="D566" s="36"/>
      <c r="E566" s="36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4.25" customHeight="1" x14ac:dyDescent="0.3">
      <c r="A567" s="37"/>
      <c r="B567" s="37"/>
      <c r="C567" s="37"/>
      <c r="D567" s="36"/>
      <c r="E567" s="36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4.25" customHeight="1" x14ac:dyDescent="0.3">
      <c r="A568" s="37"/>
      <c r="B568" s="37"/>
      <c r="C568" s="37"/>
      <c r="D568" s="36"/>
      <c r="E568" s="36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4.25" customHeight="1" x14ac:dyDescent="0.3">
      <c r="A569" s="37"/>
      <c r="B569" s="37"/>
      <c r="C569" s="37"/>
      <c r="D569" s="36"/>
      <c r="E569" s="36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4.25" customHeight="1" x14ac:dyDescent="0.3">
      <c r="A570" s="37"/>
      <c r="B570" s="37"/>
      <c r="C570" s="37"/>
      <c r="D570" s="36"/>
      <c r="E570" s="36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4.25" customHeight="1" x14ac:dyDescent="0.3">
      <c r="A571" s="37"/>
      <c r="B571" s="37"/>
      <c r="C571" s="37"/>
      <c r="D571" s="36"/>
      <c r="E571" s="36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4.25" customHeight="1" x14ac:dyDescent="0.3">
      <c r="A572" s="37"/>
      <c r="B572" s="37"/>
      <c r="C572" s="37"/>
      <c r="D572" s="36"/>
      <c r="E572" s="36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4.25" customHeight="1" x14ac:dyDescent="0.3">
      <c r="A573" s="37"/>
      <c r="B573" s="37"/>
      <c r="C573" s="37"/>
      <c r="D573" s="36"/>
      <c r="E573" s="36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4.25" customHeight="1" x14ac:dyDescent="0.3">
      <c r="A574" s="37"/>
      <c r="B574" s="37"/>
      <c r="C574" s="37"/>
      <c r="D574" s="36"/>
      <c r="E574" s="36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4.25" customHeight="1" x14ac:dyDescent="0.3">
      <c r="A575" s="37"/>
      <c r="B575" s="37"/>
      <c r="C575" s="37"/>
      <c r="D575" s="36"/>
      <c r="E575" s="36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4.25" customHeight="1" x14ac:dyDescent="0.3">
      <c r="A576" s="37"/>
      <c r="B576" s="37"/>
      <c r="C576" s="37"/>
      <c r="D576" s="36"/>
      <c r="E576" s="36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4.25" customHeight="1" x14ac:dyDescent="0.3">
      <c r="A577" s="37"/>
      <c r="B577" s="37"/>
      <c r="C577" s="37"/>
      <c r="D577" s="36"/>
      <c r="E577" s="36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4.25" customHeight="1" x14ac:dyDescent="0.3">
      <c r="A578" s="37"/>
      <c r="B578" s="37"/>
      <c r="C578" s="37"/>
      <c r="D578" s="36"/>
      <c r="E578" s="36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4.25" customHeight="1" x14ac:dyDescent="0.3">
      <c r="A579" s="37"/>
      <c r="B579" s="37"/>
      <c r="C579" s="37"/>
      <c r="D579" s="36"/>
      <c r="E579" s="36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4.25" customHeight="1" x14ac:dyDescent="0.3">
      <c r="A580" s="37"/>
      <c r="B580" s="37"/>
      <c r="C580" s="37"/>
      <c r="D580" s="36"/>
      <c r="E580" s="36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4.25" customHeight="1" x14ac:dyDescent="0.3">
      <c r="A581" s="37"/>
      <c r="B581" s="37"/>
      <c r="C581" s="37"/>
      <c r="D581" s="36"/>
      <c r="E581" s="36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4.25" customHeight="1" x14ac:dyDescent="0.3">
      <c r="A582" s="37"/>
      <c r="B582" s="37"/>
      <c r="C582" s="37"/>
      <c r="D582" s="36"/>
      <c r="E582" s="36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4.25" customHeight="1" x14ac:dyDescent="0.3">
      <c r="A583" s="37"/>
      <c r="B583" s="37"/>
      <c r="C583" s="37"/>
      <c r="D583" s="36"/>
      <c r="E583" s="36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4.25" customHeight="1" x14ac:dyDescent="0.3">
      <c r="A584" s="37"/>
      <c r="B584" s="37"/>
      <c r="C584" s="37"/>
      <c r="D584" s="36"/>
      <c r="E584" s="36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4.25" customHeight="1" x14ac:dyDescent="0.3">
      <c r="A585" s="37"/>
      <c r="B585" s="37"/>
      <c r="C585" s="37"/>
      <c r="D585" s="36"/>
      <c r="E585" s="36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4.25" customHeight="1" x14ac:dyDescent="0.3">
      <c r="A586" s="37"/>
      <c r="B586" s="37"/>
      <c r="C586" s="37"/>
      <c r="D586" s="36"/>
      <c r="E586" s="36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4.25" customHeight="1" x14ac:dyDescent="0.3">
      <c r="A587" s="37"/>
      <c r="B587" s="37"/>
      <c r="C587" s="37"/>
      <c r="D587" s="36"/>
      <c r="E587" s="36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4.25" customHeight="1" x14ac:dyDescent="0.3">
      <c r="A588" s="37"/>
      <c r="B588" s="37"/>
      <c r="C588" s="37"/>
      <c r="D588" s="36"/>
      <c r="E588" s="36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4.25" customHeight="1" x14ac:dyDescent="0.3">
      <c r="A589" s="37"/>
      <c r="B589" s="37"/>
      <c r="C589" s="37"/>
      <c r="D589" s="36"/>
      <c r="E589" s="36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4.25" customHeight="1" x14ac:dyDescent="0.3">
      <c r="A590" s="37"/>
      <c r="B590" s="37"/>
      <c r="C590" s="37"/>
      <c r="D590" s="36"/>
      <c r="E590" s="36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4.25" customHeight="1" x14ac:dyDescent="0.3">
      <c r="A591" s="37"/>
      <c r="B591" s="37"/>
      <c r="C591" s="37"/>
      <c r="D591" s="36"/>
      <c r="E591" s="36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4.25" customHeight="1" x14ac:dyDescent="0.3">
      <c r="A592" s="37"/>
      <c r="B592" s="37"/>
      <c r="C592" s="37"/>
      <c r="D592" s="36"/>
      <c r="E592" s="36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4.25" customHeight="1" x14ac:dyDescent="0.3">
      <c r="A593" s="37"/>
      <c r="B593" s="37"/>
      <c r="C593" s="37"/>
      <c r="D593" s="36"/>
      <c r="E593" s="36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4.25" customHeight="1" x14ac:dyDescent="0.3">
      <c r="A594" s="37"/>
      <c r="B594" s="37"/>
      <c r="C594" s="37"/>
      <c r="D594" s="36"/>
      <c r="E594" s="36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4.25" customHeight="1" x14ac:dyDescent="0.3">
      <c r="A595" s="37"/>
      <c r="B595" s="37"/>
      <c r="C595" s="37"/>
      <c r="D595" s="36"/>
      <c r="E595" s="36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4.25" customHeight="1" x14ac:dyDescent="0.3">
      <c r="A596" s="37"/>
      <c r="B596" s="37"/>
      <c r="C596" s="37"/>
      <c r="D596" s="36"/>
      <c r="E596" s="36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4.25" customHeight="1" x14ac:dyDescent="0.3">
      <c r="A597" s="37"/>
      <c r="B597" s="37"/>
      <c r="C597" s="37"/>
      <c r="D597" s="36"/>
      <c r="E597" s="36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4.25" customHeight="1" x14ac:dyDescent="0.3">
      <c r="A598" s="37"/>
      <c r="B598" s="37"/>
      <c r="C598" s="37"/>
      <c r="D598" s="36"/>
      <c r="E598" s="36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4.25" customHeight="1" x14ac:dyDescent="0.3">
      <c r="A599" s="37"/>
      <c r="B599" s="37"/>
      <c r="C599" s="37"/>
      <c r="D599" s="36"/>
      <c r="E599" s="36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4.25" customHeight="1" x14ac:dyDescent="0.3">
      <c r="A600" s="37"/>
      <c r="B600" s="37"/>
      <c r="C600" s="37"/>
      <c r="D600" s="36"/>
      <c r="E600" s="36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4.25" customHeight="1" x14ac:dyDescent="0.3">
      <c r="A601" s="37"/>
      <c r="B601" s="37"/>
      <c r="C601" s="37"/>
      <c r="D601" s="36"/>
      <c r="E601" s="36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4.25" customHeight="1" x14ac:dyDescent="0.3">
      <c r="A602" s="37"/>
      <c r="B602" s="37"/>
      <c r="C602" s="37"/>
      <c r="D602" s="36"/>
      <c r="E602" s="36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4.25" customHeight="1" x14ac:dyDescent="0.3">
      <c r="A603" s="37"/>
      <c r="B603" s="37"/>
      <c r="C603" s="37"/>
      <c r="D603" s="36"/>
      <c r="E603" s="36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4.25" customHeight="1" x14ac:dyDescent="0.3">
      <c r="A604" s="37"/>
      <c r="B604" s="37"/>
      <c r="C604" s="37"/>
      <c r="D604" s="36"/>
      <c r="E604" s="36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4.25" customHeight="1" x14ac:dyDescent="0.3">
      <c r="A605" s="37"/>
      <c r="B605" s="37"/>
      <c r="C605" s="37"/>
      <c r="D605" s="36"/>
      <c r="E605" s="36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4.25" customHeight="1" x14ac:dyDescent="0.3">
      <c r="A606" s="37"/>
      <c r="B606" s="37"/>
      <c r="C606" s="37"/>
      <c r="D606" s="36"/>
      <c r="E606" s="36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4.25" customHeight="1" x14ac:dyDescent="0.3">
      <c r="A607" s="37"/>
      <c r="B607" s="37"/>
      <c r="C607" s="37"/>
      <c r="D607" s="36"/>
      <c r="E607" s="36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4.25" customHeight="1" x14ac:dyDescent="0.3">
      <c r="A608" s="37"/>
      <c r="B608" s="37"/>
      <c r="C608" s="37"/>
      <c r="D608" s="36"/>
      <c r="E608" s="36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4.25" customHeight="1" x14ac:dyDescent="0.3">
      <c r="A609" s="37"/>
      <c r="B609" s="37"/>
      <c r="C609" s="37"/>
      <c r="D609" s="36"/>
      <c r="E609" s="36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4.25" customHeight="1" x14ac:dyDescent="0.3">
      <c r="A610" s="37"/>
      <c r="B610" s="37"/>
      <c r="C610" s="37"/>
      <c r="D610" s="36"/>
      <c r="E610" s="36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4.25" customHeight="1" x14ac:dyDescent="0.3">
      <c r="A611" s="37"/>
      <c r="B611" s="37"/>
      <c r="C611" s="37"/>
      <c r="D611" s="36"/>
      <c r="E611" s="36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4.25" customHeight="1" x14ac:dyDescent="0.3">
      <c r="A612" s="37"/>
      <c r="B612" s="37"/>
      <c r="C612" s="37"/>
      <c r="D612" s="36"/>
      <c r="E612" s="36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4.25" customHeight="1" x14ac:dyDescent="0.3">
      <c r="A613" s="37"/>
      <c r="B613" s="37"/>
      <c r="C613" s="37"/>
      <c r="D613" s="36"/>
      <c r="E613" s="36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4.25" customHeight="1" x14ac:dyDescent="0.3">
      <c r="A614" s="37"/>
      <c r="B614" s="37"/>
      <c r="C614" s="37"/>
      <c r="D614" s="36"/>
      <c r="E614" s="36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4.25" customHeight="1" x14ac:dyDescent="0.3">
      <c r="A615" s="37"/>
      <c r="B615" s="37"/>
      <c r="C615" s="37"/>
      <c r="D615" s="36"/>
      <c r="E615" s="36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4.25" customHeight="1" x14ac:dyDescent="0.3">
      <c r="A616" s="37"/>
      <c r="B616" s="37"/>
      <c r="C616" s="37"/>
      <c r="D616" s="36"/>
      <c r="E616" s="36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4.25" customHeight="1" x14ac:dyDescent="0.3">
      <c r="A617" s="37"/>
      <c r="B617" s="37"/>
      <c r="C617" s="37"/>
      <c r="D617" s="36"/>
      <c r="E617" s="36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4.25" customHeight="1" x14ac:dyDescent="0.3">
      <c r="A618" s="37"/>
      <c r="B618" s="37"/>
      <c r="C618" s="37"/>
      <c r="D618" s="36"/>
      <c r="E618" s="36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4.25" customHeight="1" x14ac:dyDescent="0.3">
      <c r="A619" s="37"/>
      <c r="B619" s="37"/>
      <c r="C619" s="37"/>
      <c r="D619" s="36"/>
      <c r="E619" s="36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4.25" customHeight="1" x14ac:dyDescent="0.3">
      <c r="A620" s="37"/>
      <c r="B620" s="37"/>
      <c r="C620" s="37"/>
      <c r="D620" s="36"/>
      <c r="E620" s="36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4.25" customHeight="1" x14ac:dyDescent="0.3">
      <c r="A621" s="37"/>
      <c r="B621" s="37"/>
      <c r="C621" s="37"/>
      <c r="D621" s="36"/>
      <c r="E621" s="36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4.25" customHeight="1" x14ac:dyDescent="0.3">
      <c r="A622" s="37"/>
      <c r="B622" s="37"/>
      <c r="C622" s="37"/>
      <c r="D622" s="36"/>
      <c r="E622" s="36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4.25" customHeight="1" x14ac:dyDescent="0.3">
      <c r="A623" s="37"/>
      <c r="B623" s="37"/>
      <c r="C623" s="37"/>
      <c r="D623" s="36"/>
      <c r="E623" s="36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4.25" customHeight="1" x14ac:dyDescent="0.3">
      <c r="A624" s="37"/>
      <c r="B624" s="37"/>
      <c r="C624" s="37"/>
      <c r="D624" s="36"/>
      <c r="E624" s="36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4.25" customHeight="1" x14ac:dyDescent="0.3">
      <c r="A625" s="37"/>
      <c r="B625" s="37"/>
      <c r="C625" s="37"/>
      <c r="D625" s="36"/>
      <c r="E625" s="36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4.25" customHeight="1" x14ac:dyDescent="0.3">
      <c r="A626" s="37"/>
      <c r="B626" s="37"/>
      <c r="C626" s="37"/>
      <c r="D626" s="36"/>
      <c r="E626" s="36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4.25" customHeight="1" x14ac:dyDescent="0.3">
      <c r="A627" s="37"/>
      <c r="B627" s="37"/>
      <c r="C627" s="37"/>
      <c r="D627" s="36"/>
      <c r="E627" s="36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4.25" customHeight="1" x14ac:dyDescent="0.3">
      <c r="A628" s="37"/>
      <c r="B628" s="37"/>
      <c r="C628" s="37"/>
      <c r="D628" s="36"/>
      <c r="E628" s="36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4.25" customHeight="1" x14ac:dyDescent="0.3">
      <c r="A629" s="37"/>
      <c r="B629" s="37"/>
      <c r="C629" s="37"/>
      <c r="D629" s="36"/>
      <c r="E629" s="36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4.25" customHeight="1" x14ac:dyDescent="0.3">
      <c r="A630" s="37"/>
      <c r="B630" s="37"/>
      <c r="C630" s="37"/>
      <c r="D630" s="36"/>
      <c r="E630" s="36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4.25" customHeight="1" x14ac:dyDescent="0.3">
      <c r="A631" s="37"/>
      <c r="B631" s="37"/>
      <c r="C631" s="37"/>
      <c r="D631" s="36"/>
      <c r="E631" s="36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4.25" customHeight="1" x14ac:dyDescent="0.3">
      <c r="A632" s="37"/>
      <c r="B632" s="37"/>
      <c r="C632" s="37"/>
      <c r="D632" s="36"/>
      <c r="E632" s="36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4.25" customHeight="1" x14ac:dyDescent="0.3">
      <c r="A633" s="37"/>
      <c r="B633" s="37"/>
      <c r="C633" s="37"/>
      <c r="D633" s="36"/>
      <c r="E633" s="36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4.25" customHeight="1" x14ac:dyDescent="0.3">
      <c r="A634" s="37"/>
      <c r="B634" s="37"/>
      <c r="C634" s="37"/>
      <c r="D634" s="36"/>
      <c r="E634" s="36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4.25" customHeight="1" x14ac:dyDescent="0.3">
      <c r="A635" s="37"/>
      <c r="B635" s="37"/>
      <c r="C635" s="37"/>
      <c r="D635" s="36"/>
      <c r="E635" s="36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4.25" customHeight="1" x14ac:dyDescent="0.3">
      <c r="A636" s="37"/>
      <c r="B636" s="37"/>
      <c r="C636" s="37"/>
      <c r="D636" s="36"/>
      <c r="E636" s="36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4.25" customHeight="1" x14ac:dyDescent="0.3">
      <c r="A637" s="37"/>
      <c r="B637" s="37"/>
      <c r="C637" s="37"/>
      <c r="D637" s="36"/>
      <c r="E637" s="36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4.25" customHeight="1" x14ac:dyDescent="0.3">
      <c r="A638" s="37"/>
      <c r="B638" s="37"/>
      <c r="C638" s="37"/>
      <c r="D638" s="36"/>
      <c r="E638" s="36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4.25" customHeight="1" x14ac:dyDescent="0.3">
      <c r="A639" s="37"/>
      <c r="B639" s="37"/>
      <c r="C639" s="37"/>
      <c r="D639" s="36"/>
      <c r="E639" s="36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4.25" customHeight="1" x14ac:dyDescent="0.3">
      <c r="A640" s="37"/>
      <c r="B640" s="37"/>
      <c r="C640" s="37"/>
      <c r="D640" s="36"/>
      <c r="E640" s="36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4.25" customHeight="1" x14ac:dyDescent="0.3">
      <c r="A641" s="37"/>
      <c r="B641" s="37"/>
      <c r="C641" s="37"/>
      <c r="D641" s="36"/>
      <c r="E641" s="36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4.25" customHeight="1" x14ac:dyDescent="0.3">
      <c r="A642" s="37"/>
      <c r="B642" s="37"/>
      <c r="C642" s="37"/>
      <c r="D642" s="36"/>
      <c r="E642" s="36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4.25" customHeight="1" x14ac:dyDescent="0.3">
      <c r="A643" s="37"/>
      <c r="B643" s="37"/>
      <c r="C643" s="37"/>
      <c r="D643" s="36"/>
      <c r="E643" s="36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4.25" customHeight="1" x14ac:dyDescent="0.3">
      <c r="A644" s="37"/>
      <c r="B644" s="37"/>
      <c r="C644" s="37"/>
      <c r="D644" s="36"/>
      <c r="E644" s="36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4.25" customHeight="1" x14ac:dyDescent="0.3">
      <c r="A645" s="37"/>
      <c r="B645" s="37"/>
      <c r="C645" s="37"/>
      <c r="D645" s="36"/>
      <c r="E645" s="36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4.25" customHeight="1" x14ac:dyDescent="0.3">
      <c r="A646" s="37"/>
      <c r="B646" s="37"/>
      <c r="C646" s="37"/>
      <c r="D646" s="36"/>
      <c r="E646" s="36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4.25" customHeight="1" x14ac:dyDescent="0.3">
      <c r="A647" s="37"/>
      <c r="B647" s="37"/>
      <c r="C647" s="37"/>
      <c r="D647" s="36"/>
      <c r="E647" s="36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4.25" customHeight="1" x14ac:dyDescent="0.3">
      <c r="A648" s="37"/>
      <c r="B648" s="37"/>
      <c r="C648" s="37"/>
      <c r="D648" s="36"/>
      <c r="E648" s="36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4.25" customHeight="1" x14ac:dyDescent="0.3">
      <c r="A649" s="37"/>
      <c r="B649" s="37"/>
      <c r="C649" s="37"/>
      <c r="D649" s="36"/>
      <c r="E649" s="36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4.25" customHeight="1" x14ac:dyDescent="0.3">
      <c r="A650" s="37"/>
      <c r="B650" s="37"/>
      <c r="C650" s="37"/>
      <c r="D650" s="36"/>
      <c r="E650" s="36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4.25" customHeight="1" x14ac:dyDescent="0.3">
      <c r="A651" s="37"/>
      <c r="B651" s="37"/>
      <c r="C651" s="37"/>
      <c r="D651" s="36"/>
      <c r="E651" s="36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4.25" customHeight="1" x14ac:dyDescent="0.3">
      <c r="A652" s="37"/>
      <c r="B652" s="37"/>
      <c r="C652" s="37"/>
      <c r="D652" s="36"/>
      <c r="E652" s="36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4.25" customHeight="1" x14ac:dyDescent="0.3">
      <c r="A653" s="37"/>
      <c r="B653" s="37"/>
      <c r="C653" s="37"/>
      <c r="D653" s="36"/>
      <c r="E653" s="36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4.25" customHeight="1" x14ac:dyDescent="0.3">
      <c r="A654" s="37"/>
      <c r="B654" s="37"/>
      <c r="C654" s="37"/>
      <c r="D654" s="36"/>
      <c r="E654" s="36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4.25" customHeight="1" x14ac:dyDescent="0.3">
      <c r="A655" s="37"/>
      <c r="B655" s="37"/>
      <c r="C655" s="37"/>
      <c r="D655" s="36"/>
      <c r="E655" s="36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4.25" customHeight="1" x14ac:dyDescent="0.3">
      <c r="A656" s="37"/>
      <c r="B656" s="37"/>
      <c r="C656" s="37"/>
      <c r="D656" s="36"/>
      <c r="E656" s="36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4.25" customHeight="1" x14ac:dyDescent="0.3">
      <c r="A657" s="37"/>
      <c r="B657" s="37"/>
      <c r="C657" s="37"/>
      <c r="D657" s="36"/>
      <c r="E657" s="36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4.25" customHeight="1" x14ac:dyDescent="0.3">
      <c r="A658" s="37"/>
      <c r="B658" s="37"/>
      <c r="C658" s="37"/>
      <c r="D658" s="36"/>
      <c r="E658" s="36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4.25" customHeight="1" x14ac:dyDescent="0.3">
      <c r="A659" s="37"/>
      <c r="B659" s="37"/>
      <c r="C659" s="37"/>
      <c r="D659" s="36"/>
      <c r="E659" s="36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4.25" customHeight="1" x14ac:dyDescent="0.3">
      <c r="A660" s="37"/>
      <c r="B660" s="37"/>
      <c r="C660" s="37"/>
      <c r="D660" s="36"/>
      <c r="E660" s="36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4.25" customHeight="1" x14ac:dyDescent="0.3">
      <c r="A661" s="37"/>
      <c r="B661" s="37"/>
      <c r="C661" s="37"/>
      <c r="D661" s="36"/>
      <c r="E661" s="36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4.25" customHeight="1" x14ac:dyDescent="0.3">
      <c r="A662" s="37"/>
      <c r="B662" s="37"/>
      <c r="C662" s="37"/>
      <c r="D662" s="36"/>
      <c r="E662" s="36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4.25" customHeight="1" x14ac:dyDescent="0.3">
      <c r="A663" s="37"/>
      <c r="B663" s="37"/>
      <c r="C663" s="37"/>
      <c r="D663" s="36"/>
      <c r="E663" s="36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4.25" customHeight="1" x14ac:dyDescent="0.3">
      <c r="A664" s="37"/>
      <c r="B664" s="37"/>
      <c r="C664" s="37"/>
      <c r="D664" s="36"/>
      <c r="E664" s="36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4.25" customHeight="1" x14ac:dyDescent="0.3">
      <c r="A665" s="37"/>
      <c r="B665" s="37"/>
      <c r="C665" s="37"/>
      <c r="D665" s="36"/>
      <c r="E665" s="36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4.25" customHeight="1" x14ac:dyDescent="0.3">
      <c r="A666" s="37"/>
      <c r="B666" s="37"/>
      <c r="C666" s="37"/>
      <c r="D666" s="36"/>
      <c r="E666" s="36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4.25" customHeight="1" x14ac:dyDescent="0.3">
      <c r="A667" s="37"/>
      <c r="B667" s="37"/>
      <c r="C667" s="37"/>
      <c r="D667" s="36"/>
      <c r="E667" s="36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4.25" customHeight="1" x14ac:dyDescent="0.3">
      <c r="A668" s="37"/>
      <c r="B668" s="37"/>
      <c r="C668" s="37"/>
      <c r="D668" s="36"/>
      <c r="E668" s="36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4.25" customHeight="1" x14ac:dyDescent="0.3">
      <c r="A669" s="37"/>
      <c r="B669" s="37"/>
      <c r="C669" s="37"/>
      <c r="D669" s="36"/>
      <c r="E669" s="36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4.25" customHeight="1" x14ac:dyDescent="0.3">
      <c r="A670" s="37"/>
      <c r="B670" s="37"/>
      <c r="C670" s="37"/>
      <c r="D670" s="36"/>
      <c r="E670" s="36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4.25" customHeight="1" x14ac:dyDescent="0.3">
      <c r="A671" s="37"/>
      <c r="B671" s="37"/>
      <c r="C671" s="37"/>
      <c r="D671" s="36"/>
      <c r="E671" s="36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4.25" customHeight="1" x14ac:dyDescent="0.3">
      <c r="A672" s="37"/>
      <c r="B672" s="37"/>
      <c r="C672" s="37"/>
      <c r="D672" s="36"/>
      <c r="E672" s="36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4.25" customHeight="1" x14ac:dyDescent="0.3">
      <c r="A673" s="37"/>
      <c r="B673" s="37"/>
      <c r="C673" s="37"/>
      <c r="D673" s="36"/>
      <c r="E673" s="36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4.25" customHeight="1" x14ac:dyDescent="0.3">
      <c r="A674" s="37"/>
      <c r="B674" s="37"/>
      <c r="C674" s="37"/>
      <c r="D674" s="36"/>
      <c r="E674" s="36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4.25" customHeight="1" x14ac:dyDescent="0.3">
      <c r="A675" s="37"/>
      <c r="B675" s="37"/>
      <c r="C675" s="37"/>
      <c r="D675" s="36"/>
      <c r="E675" s="36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4.25" customHeight="1" x14ac:dyDescent="0.3">
      <c r="A676" s="37"/>
      <c r="B676" s="37"/>
      <c r="C676" s="37"/>
      <c r="D676" s="36"/>
      <c r="E676" s="36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4.25" customHeight="1" x14ac:dyDescent="0.3">
      <c r="A677" s="37"/>
      <c r="B677" s="37"/>
      <c r="C677" s="37"/>
      <c r="D677" s="36"/>
      <c r="E677" s="36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4.25" customHeight="1" x14ac:dyDescent="0.3">
      <c r="A678" s="37"/>
      <c r="B678" s="37"/>
      <c r="C678" s="37"/>
      <c r="D678" s="36"/>
      <c r="E678" s="36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4.25" customHeight="1" x14ac:dyDescent="0.3">
      <c r="A679" s="37"/>
      <c r="B679" s="37"/>
      <c r="C679" s="37"/>
      <c r="D679" s="36"/>
      <c r="E679" s="36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4.25" customHeight="1" x14ac:dyDescent="0.3">
      <c r="A680" s="37"/>
      <c r="B680" s="37"/>
      <c r="C680" s="37"/>
      <c r="D680" s="36"/>
      <c r="E680" s="36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4.25" customHeight="1" x14ac:dyDescent="0.3">
      <c r="A681" s="37"/>
      <c r="B681" s="37"/>
      <c r="C681" s="37"/>
      <c r="D681" s="36"/>
      <c r="E681" s="36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4.25" customHeight="1" x14ac:dyDescent="0.3">
      <c r="A682" s="37"/>
      <c r="B682" s="37"/>
      <c r="C682" s="37"/>
      <c r="D682" s="36"/>
      <c r="E682" s="36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4.25" customHeight="1" x14ac:dyDescent="0.3">
      <c r="A683" s="37"/>
      <c r="B683" s="37"/>
      <c r="C683" s="37"/>
      <c r="D683" s="36"/>
      <c r="E683" s="36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4.25" customHeight="1" x14ac:dyDescent="0.3">
      <c r="A684" s="37"/>
      <c r="B684" s="37"/>
      <c r="C684" s="37"/>
      <c r="D684" s="36"/>
      <c r="E684" s="36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4.25" customHeight="1" x14ac:dyDescent="0.3">
      <c r="A685" s="37"/>
      <c r="B685" s="37"/>
      <c r="C685" s="37"/>
      <c r="D685" s="36"/>
      <c r="E685" s="36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4.25" customHeight="1" x14ac:dyDescent="0.3">
      <c r="A686" s="37"/>
      <c r="B686" s="37"/>
      <c r="C686" s="37"/>
      <c r="D686" s="36"/>
      <c r="E686" s="36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4.25" customHeight="1" x14ac:dyDescent="0.3">
      <c r="A687" s="37"/>
      <c r="B687" s="37"/>
      <c r="C687" s="37"/>
      <c r="D687" s="36"/>
      <c r="E687" s="36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4.25" customHeight="1" x14ac:dyDescent="0.3">
      <c r="A688" s="37"/>
      <c r="B688" s="37"/>
      <c r="C688" s="37"/>
      <c r="D688" s="36"/>
      <c r="E688" s="36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4.25" customHeight="1" x14ac:dyDescent="0.3">
      <c r="A689" s="37"/>
      <c r="B689" s="37"/>
      <c r="C689" s="37"/>
      <c r="D689" s="36"/>
      <c r="E689" s="36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4.25" customHeight="1" x14ac:dyDescent="0.3">
      <c r="A690" s="37"/>
      <c r="B690" s="37"/>
      <c r="C690" s="37"/>
      <c r="D690" s="36"/>
      <c r="E690" s="36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4.25" customHeight="1" x14ac:dyDescent="0.3">
      <c r="A691" s="37"/>
      <c r="B691" s="37"/>
      <c r="C691" s="37"/>
      <c r="D691" s="36"/>
      <c r="E691" s="36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4.25" customHeight="1" x14ac:dyDescent="0.3">
      <c r="A692" s="37"/>
      <c r="B692" s="37"/>
      <c r="C692" s="37"/>
      <c r="D692" s="36"/>
      <c r="E692" s="36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4.25" customHeight="1" x14ac:dyDescent="0.3">
      <c r="A693" s="37"/>
      <c r="B693" s="37"/>
      <c r="C693" s="37"/>
      <c r="D693" s="36"/>
      <c r="E693" s="36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4.25" customHeight="1" x14ac:dyDescent="0.3">
      <c r="A694" s="37"/>
      <c r="B694" s="37"/>
      <c r="C694" s="37"/>
      <c r="D694" s="36"/>
      <c r="E694" s="36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4.25" customHeight="1" x14ac:dyDescent="0.3">
      <c r="A695" s="37"/>
      <c r="B695" s="37"/>
      <c r="C695" s="37"/>
      <c r="D695" s="36"/>
      <c r="E695" s="36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4.25" customHeight="1" x14ac:dyDescent="0.3">
      <c r="A696" s="37"/>
      <c r="B696" s="37"/>
      <c r="C696" s="37"/>
      <c r="D696" s="36"/>
      <c r="E696" s="36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4.25" customHeight="1" x14ac:dyDescent="0.3">
      <c r="A697" s="37"/>
      <c r="B697" s="37"/>
      <c r="C697" s="37"/>
      <c r="D697" s="36"/>
      <c r="E697" s="36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4.25" customHeight="1" x14ac:dyDescent="0.3">
      <c r="A698" s="37"/>
      <c r="B698" s="37"/>
      <c r="C698" s="37"/>
      <c r="D698" s="36"/>
      <c r="E698" s="36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4.25" customHeight="1" x14ac:dyDescent="0.3">
      <c r="A699" s="37"/>
      <c r="B699" s="37"/>
      <c r="C699" s="37"/>
      <c r="D699" s="36"/>
      <c r="E699" s="36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4.25" customHeight="1" x14ac:dyDescent="0.3">
      <c r="A700" s="37"/>
      <c r="B700" s="37"/>
      <c r="C700" s="37"/>
      <c r="D700" s="36"/>
      <c r="E700" s="36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4.25" customHeight="1" x14ac:dyDescent="0.3">
      <c r="A701" s="37"/>
      <c r="B701" s="37"/>
      <c r="C701" s="37"/>
      <c r="D701" s="36"/>
      <c r="E701" s="36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4.25" customHeight="1" x14ac:dyDescent="0.3">
      <c r="A702" s="37"/>
      <c r="B702" s="37"/>
      <c r="C702" s="37"/>
      <c r="D702" s="36"/>
      <c r="E702" s="36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4.25" customHeight="1" x14ac:dyDescent="0.3">
      <c r="A703" s="37"/>
      <c r="B703" s="37"/>
      <c r="C703" s="37"/>
      <c r="D703" s="36"/>
      <c r="E703" s="36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4.25" customHeight="1" x14ac:dyDescent="0.3">
      <c r="A704" s="37"/>
      <c r="B704" s="37"/>
      <c r="C704" s="37"/>
      <c r="D704" s="36"/>
      <c r="E704" s="36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4.25" customHeight="1" x14ac:dyDescent="0.3">
      <c r="A705" s="37"/>
      <c r="B705" s="37"/>
      <c r="C705" s="37"/>
      <c r="D705" s="36"/>
      <c r="E705" s="36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4.25" customHeight="1" x14ac:dyDescent="0.3">
      <c r="A706" s="37"/>
      <c r="B706" s="37"/>
      <c r="C706" s="37"/>
      <c r="D706" s="36"/>
      <c r="E706" s="36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4.25" customHeight="1" x14ac:dyDescent="0.3">
      <c r="A707" s="37"/>
      <c r="B707" s="37"/>
      <c r="C707" s="37"/>
      <c r="D707" s="36"/>
      <c r="E707" s="36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4.25" customHeight="1" x14ac:dyDescent="0.3">
      <c r="A708" s="37"/>
      <c r="B708" s="37"/>
      <c r="C708" s="37"/>
      <c r="D708" s="36"/>
      <c r="E708" s="36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4.25" customHeight="1" x14ac:dyDescent="0.3">
      <c r="A709" s="37"/>
      <c r="B709" s="37"/>
      <c r="C709" s="37"/>
      <c r="D709" s="36"/>
      <c r="E709" s="36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4.25" customHeight="1" x14ac:dyDescent="0.3">
      <c r="A710" s="37"/>
      <c r="B710" s="37"/>
      <c r="C710" s="37"/>
      <c r="D710" s="36"/>
      <c r="E710" s="36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4.25" customHeight="1" x14ac:dyDescent="0.3">
      <c r="A711" s="37"/>
      <c r="B711" s="37"/>
      <c r="C711" s="37"/>
      <c r="D711" s="36"/>
      <c r="E711" s="36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4.25" customHeight="1" x14ac:dyDescent="0.3">
      <c r="A712" s="37"/>
      <c r="B712" s="37"/>
      <c r="C712" s="37"/>
      <c r="D712" s="36"/>
      <c r="E712" s="36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4.25" customHeight="1" x14ac:dyDescent="0.3">
      <c r="A713" s="37"/>
      <c r="B713" s="37"/>
      <c r="C713" s="37"/>
      <c r="D713" s="36"/>
      <c r="E713" s="36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4.25" customHeight="1" x14ac:dyDescent="0.3">
      <c r="A714" s="37"/>
      <c r="B714" s="37"/>
      <c r="C714" s="37"/>
      <c r="D714" s="36"/>
      <c r="E714" s="36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4.25" customHeight="1" x14ac:dyDescent="0.3">
      <c r="A715" s="37"/>
      <c r="B715" s="37"/>
      <c r="C715" s="37"/>
      <c r="D715" s="36"/>
      <c r="E715" s="36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4.25" customHeight="1" x14ac:dyDescent="0.3">
      <c r="A716" s="37"/>
      <c r="B716" s="37"/>
      <c r="C716" s="37"/>
      <c r="D716" s="36"/>
      <c r="E716" s="36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4.25" customHeight="1" x14ac:dyDescent="0.3">
      <c r="A717" s="37"/>
      <c r="B717" s="37"/>
      <c r="C717" s="37"/>
      <c r="D717" s="36"/>
      <c r="E717" s="36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4.25" customHeight="1" x14ac:dyDescent="0.3">
      <c r="A718" s="37"/>
      <c r="B718" s="37"/>
      <c r="C718" s="37"/>
      <c r="D718" s="36"/>
      <c r="E718" s="36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4.25" customHeight="1" x14ac:dyDescent="0.3">
      <c r="A719" s="37"/>
      <c r="B719" s="37"/>
      <c r="C719" s="37"/>
      <c r="D719" s="36"/>
      <c r="E719" s="36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4.25" customHeight="1" x14ac:dyDescent="0.3">
      <c r="A720" s="37"/>
      <c r="B720" s="37"/>
      <c r="C720" s="37"/>
      <c r="D720" s="36"/>
      <c r="E720" s="36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4.25" customHeight="1" x14ac:dyDescent="0.3">
      <c r="A721" s="37"/>
      <c r="B721" s="37"/>
      <c r="C721" s="37"/>
      <c r="D721" s="36"/>
      <c r="E721" s="36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4.25" customHeight="1" x14ac:dyDescent="0.3">
      <c r="A722" s="37"/>
      <c r="B722" s="37"/>
      <c r="C722" s="37"/>
      <c r="D722" s="36"/>
      <c r="E722" s="36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4.25" customHeight="1" x14ac:dyDescent="0.3">
      <c r="A723" s="37"/>
      <c r="B723" s="37"/>
      <c r="C723" s="37"/>
      <c r="D723" s="36"/>
      <c r="E723" s="36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4.25" customHeight="1" x14ac:dyDescent="0.3">
      <c r="A724" s="37"/>
      <c r="B724" s="37"/>
      <c r="C724" s="37"/>
      <c r="D724" s="36"/>
      <c r="E724" s="36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4.25" customHeight="1" x14ac:dyDescent="0.3">
      <c r="A725" s="37"/>
      <c r="B725" s="37"/>
      <c r="C725" s="37"/>
      <c r="D725" s="36"/>
      <c r="E725" s="36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4.25" customHeight="1" x14ac:dyDescent="0.3">
      <c r="A726" s="37"/>
      <c r="B726" s="37"/>
      <c r="C726" s="37"/>
      <c r="D726" s="36"/>
      <c r="E726" s="36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4.25" customHeight="1" x14ac:dyDescent="0.3">
      <c r="A727" s="37"/>
      <c r="B727" s="37"/>
      <c r="C727" s="37"/>
      <c r="D727" s="36"/>
      <c r="E727" s="36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4.25" customHeight="1" x14ac:dyDescent="0.3">
      <c r="A728" s="37"/>
      <c r="B728" s="37"/>
      <c r="C728" s="37"/>
      <c r="D728" s="36"/>
      <c r="E728" s="36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4.25" customHeight="1" x14ac:dyDescent="0.3">
      <c r="A729" s="37"/>
      <c r="B729" s="37"/>
      <c r="C729" s="37"/>
      <c r="D729" s="36"/>
      <c r="E729" s="36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4.25" customHeight="1" x14ac:dyDescent="0.3">
      <c r="A730" s="37"/>
      <c r="B730" s="37"/>
      <c r="C730" s="37"/>
      <c r="D730" s="36"/>
      <c r="E730" s="36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4.25" customHeight="1" x14ac:dyDescent="0.3">
      <c r="A731" s="37"/>
      <c r="B731" s="37"/>
      <c r="C731" s="37"/>
      <c r="D731" s="36"/>
      <c r="E731" s="36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4.25" customHeight="1" x14ac:dyDescent="0.3">
      <c r="A732" s="37"/>
      <c r="B732" s="37"/>
      <c r="C732" s="37"/>
      <c r="D732" s="36"/>
      <c r="E732" s="36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4.25" customHeight="1" x14ac:dyDescent="0.3">
      <c r="A733" s="37"/>
      <c r="B733" s="37"/>
      <c r="C733" s="37"/>
      <c r="D733" s="36"/>
      <c r="E733" s="36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4.25" customHeight="1" x14ac:dyDescent="0.3">
      <c r="A734" s="37"/>
      <c r="B734" s="37"/>
      <c r="C734" s="37"/>
      <c r="D734" s="36"/>
      <c r="E734" s="36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4.25" customHeight="1" x14ac:dyDescent="0.3">
      <c r="A735" s="37"/>
      <c r="B735" s="37"/>
      <c r="C735" s="37"/>
      <c r="D735" s="36"/>
      <c r="E735" s="36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4.25" customHeight="1" x14ac:dyDescent="0.3">
      <c r="A736" s="37"/>
      <c r="B736" s="37"/>
      <c r="C736" s="37"/>
      <c r="D736" s="36"/>
      <c r="E736" s="36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4.25" customHeight="1" x14ac:dyDescent="0.3">
      <c r="A737" s="37"/>
      <c r="B737" s="37"/>
      <c r="C737" s="37"/>
      <c r="D737" s="36"/>
      <c r="E737" s="36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4.25" customHeight="1" x14ac:dyDescent="0.3">
      <c r="A738" s="37"/>
      <c r="B738" s="37"/>
      <c r="C738" s="37"/>
      <c r="D738" s="36"/>
      <c r="E738" s="36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4.25" customHeight="1" x14ac:dyDescent="0.3">
      <c r="A739" s="37"/>
      <c r="B739" s="37"/>
      <c r="C739" s="37"/>
      <c r="D739" s="36"/>
      <c r="E739" s="36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4.25" customHeight="1" x14ac:dyDescent="0.3">
      <c r="A740" s="37"/>
      <c r="B740" s="37"/>
      <c r="C740" s="37"/>
      <c r="D740" s="36"/>
      <c r="E740" s="36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4.25" customHeight="1" x14ac:dyDescent="0.3">
      <c r="A741" s="37"/>
      <c r="B741" s="37"/>
      <c r="C741" s="37"/>
      <c r="D741" s="36"/>
      <c r="E741" s="36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4.25" customHeight="1" x14ac:dyDescent="0.3">
      <c r="A742" s="37"/>
      <c r="B742" s="37"/>
      <c r="C742" s="37"/>
      <c r="D742" s="36"/>
      <c r="E742" s="36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4.25" customHeight="1" x14ac:dyDescent="0.3">
      <c r="A743" s="37"/>
      <c r="B743" s="37"/>
      <c r="C743" s="37"/>
      <c r="D743" s="36"/>
      <c r="E743" s="36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4.25" customHeight="1" x14ac:dyDescent="0.3">
      <c r="A744" s="37"/>
      <c r="B744" s="37"/>
      <c r="C744" s="37"/>
      <c r="D744" s="36"/>
      <c r="E744" s="36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4.25" customHeight="1" x14ac:dyDescent="0.3">
      <c r="A745" s="37"/>
      <c r="B745" s="37"/>
      <c r="C745" s="37"/>
      <c r="D745" s="36"/>
      <c r="E745" s="36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4.25" customHeight="1" x14ac:dyDescent="0.3">
      <c r="A746" s="37"/>
      <c r="B746" s="37"/>
      <c r="C746" s="37"/>
      <c r="D746" s="36"/>
      <c r="E746" s="36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4.25" customHeight="1" x14ac:dyDescent="0.3">
      <c r="A747" s="37"/>
      <c r="B747" s="37"/>
      <c r="C747" s="37"/>
      <c r="D747" s="36"/>
      <c r="E747" s="36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4.25" customHeight="1" x14ac:dyDescent="0.3">
      <c r="A748" s="37"/>
      <c r="B748" s="37"/>
      <c r="C748" s="37"/>
      <c r="D748" s="36"/>
      <c r="E748" s="36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4.25" customHeight="1" x14ac:dyDescent="0.3">
      <c r="A749" s="37"/>
      <c r="B749" s="37"/>
      <c r="C749" s="37"/>
      <c r="D749" s="36"/>
      <c r="E749" s="36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4.25" customHeight="1" x14ac:dyDescent="0.3">
      <c r="A750" s="37"/>
      <c r="B750" s="37"/>
      <c r="C750" s="37"/>
      <c r="D750" s="36"/>
      <c r="E750" s="36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4.25" customHeight="1" x14ac:dyDescent="0.3">
      <c r="A751" s="37"/>
      <c r="B751" s="37"/>
      <c r="C751" s="37"/>
      <c r="D751" s="36"/>
      <c r="E751" s="36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4.25" customHeight="1" x14ac:dyDescent="0.3">
      <c r="A752" s="37"/>
      <c r="B752" s="37"/>
      <c r="C752" s="37"/>
      <c r="D752" s="36"/>
      <c r="E752" s="36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4.25" customHeight="1" x14ac:dyDescent="0.3">
      <c r="A753" s="37"/>
      <c r="B753" s="37"/>
      <c r="C753" s="37"/>
      <c r="D753" s="36"/>
      <c r="E753" s="36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4.25" customHeight="1" x14ac:dyDescent="0.3">
      <c r="A754" s="37"/>
      <c r="B754" s="37"/>
      <c r="C754" s="37"/>
      <c r="D754" s="36"/>
      <c r="E754" s="36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4.25" customHeight="1" x14ac:dyDescent="0.3">
      <c r="A755" s="37"/>
      <c r="B755" s="37"/>
      <c r="C755" s="37"/>
      <c r="D755" s="36"/>
      <c r="E755" s="36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4.25" customHeight="1" x14ac:dyDescent="0.3">
      <c r="A756" s="37"/>
      <c r="B756" s="37"/>
      <c r="C756" s="37"/>
      <c r="D756" s="36"/>
      <c r="E756" s="36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4.25" customHeight="1" x14ac:dyDescent="0.3">
      <c r="A757" s="37"/>
      <c r="B757" s="37"/>
      <c r="C757" s="37"/>
      <c r="D757" s="36"/>
      <c r="E757" s="36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4.25" customHeight="1" x14ac:dyDescent="0.3">
      <c r="A758" s="37"/>
      <c r="B758" s="37"/>
      <c r="C758" s="37"/>
      <c r="D758" s="36"/>
      <c r="E758" s="36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4.25" customHeight="1" x14ac:dyDescent="0.3">
      <c r="A759" s="37"/>
      <c r="B759" s="37"/>
      <c r="C759" s="37"/>
      <c r="D759" s="36"/>
      <c r="E759" s="36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4.25" customHeight="1" x14ac:dyDescent="0.3">
      <c r="A760" s="37"/>
      <c r="B760" s="37"/>
      <c r="C760" s="37"/>
      <c r="D760" s="36"/>
      <c r="E760" s="36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4.25" customHeight="1" x14ac:dyDescent="0.3">
      <c r="A761" s="37"/>
      <c r="B761" s="37"/>
      <c r="C761" s="37"/>
      <c r="D761" s="36"/>
      <c r="E761" s="36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4.25" customHeight="1" x14ac:dyDescent="0.3">
      <c r="A762" s="37"/>
      <c r="B762" s="37"/>
      <c r="C762" s="37"/>
      <c r="D762" s="36"/>
      <c r="E762" s="36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4.25" customHeight="1" x14ac:dyDescent="0.3">
      <c r="A763" s="37"/>
      <c r="B763" s="37"/>
      <c r="C763" s="37"/>
      <c r="D763" s="36"/>
      <c r="E763" s="36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4.25" customHeight="1" x14ac:dyDescent="0.3">
      <c r="A764" s="37"/>
      <c r="B764" s="37"/>
      <c r="C764" s="37"/>
      <c r="D764" s="36"/>
      <c r="E764" s="36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4.25" customHeight="1" x14ac:dyDescent="0.3">
      <c r="A765" s="37"/>
      <c r="B765" s="37"/>
      <c r="C765" s="37"/>
      <c r="D765" s="36"/>
      <c r="E765" s="36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4.25" customHeight="1" x14ac:dyDescent="0.3">
      <c r="A766" s="37"/>
      <c r="B766" s="37"/>
      <c r="C766" s="37"/>
      <c r="D766" s="36"/>
      <c r="E766" s="36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4.25" customHeight="1" x14ac:dyDescent="0.3">
      <c r="A767" s="37"/>
      <c r="B767" s="37"/>
      <c r="C767" s="37"/>
      <c r="D767" s="36"/>
      <c r="E767" s="36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4.25" customHeight="1" x14ac:dyDescent="0.3">
      <c r="A768" s="37"/>
      <c r="B768" s="37"/>
      <c r="C768" s="37"/>
      <c r="D768" s="36"/>
      <c r="E768" s="36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4.25" customHeight="1" x14ac:dyDescent="0.3">
      <c r="A769" s="37"/>
      <c r="B769" s="37"/>
      <c r="C769" s="37"/>
      <c r="D769" s="36"/>
      <c r="E769" s="36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4.25" customHeight="1" x14ac:dyDescent="0.3">
      <c r="A770" s="37"/>
      <c r="B770" s="37"/>
      <c r="C770" s="37"/>
      <c r="D770" s="36"/>
      <c r="E770" s="36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4.25" customHeight="1" x14ac:dyDescent="0.3">
      <c r="A771" s="37"/>
      <c r="B771" s="37"/>
      <c r="C771" s="37"/>
      <c r="D771" s="36"/>
      <c r="E771" s="36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4.25" customHeight="1" x14ac:dyDescent="0.3">
      <c r="A772" s="37"/>
      <c r="B772" s="37"/>
      <c r="C772" s="37"/>
      <c r="D772" s="36"/>
      <c r="E772" s="36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4.25" customHeight="1" x14ac:dyDescent="0.3">
      <c r="A773" s="37"/>
      <c r="B773" s="37"/>
      <c r="C773" s="37"/>
      <c r="D773" s="36"/>
      <c r="E773" s="36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4.25" customHeight="1" x14ac:dyDescent="0.3">
      <c r="A774" s="37"/>
      <c r="B774" s="37"/>
      <c r="C774" s="37"/>
      <c r="D774" s="36"/>
      <c r="E774" s="36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4.25" customHeight="1" x14ac:dyDescent="0.3">
      <c r="A775" s="37"/>
      <c r="B775" s="37"/>
      <c r="C775" s="37"/>
      <c r="D775" s="36"/>
      <c r="E775" s="36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4.25" customHeight="1" x14ac:dyDescent="0.3">
      <c r="A776" s="37"/>
      <c r="B776" s="37"/>
      <c r="C776" s="37"/>
      <c r="D776" s="36"/>
      <c r="E776" s="36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4.25" customHeight="1" x14ac:dyDescent="0.3">
      <c r="A777" s="37"/>
      <c r="B777" s="37"/>
      <c r="C777" s="37"/>
      <c r="D777" s="36"/>
      <c r="E777" s="36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4.25" customHeight="1" x14ac:dyDescent="0.3">
      <c r="A778" s="37"/>
      <c r="B778" s="37"/>
      <c r="C778" s="37"/>
      <c r="D778" s="36"/>
      <c r="E778" s="36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4.25" customHeight="1" x14ac:dyDescent="0.3">
      <c r="A779" s="37"/>
      <c r="B779" s="37"/>
      <c r="C779" s="37"/>
      <c r="D779" s="36"/>
      <c r="E779" s="36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4.25" customHeight="1" x14ac:dyDescent="0.3">
      <c r="A780" s="37"/>
      <c r="B780" s="37"/>
      <c r="C780" s="37"/>
      <c r="D780" s="36"/>
      <c r="E780" s="36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4.25" customHeight="1" x14ac:dyDescent="0.3">
      <c r="A781" s="37"/>
      <c r="B781" s="37"/>
      <c r="C781" s="37"/>
      <c r="D781" s="36"/>
      <c r="E781" s="36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4.25" customHeight="1" x14ac:dyDescent="0.3">
      <c r="A782" s="37"/>
      <c r="B782" s="37"/>
      <c r="C782" s="37"/>
      <c r="D782" s="36"/>
      <c r="E782" s="36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4.25" customHeight="1" x14ac:dyDescent="0.3">
      <c r="A783" s="37"/>
      <c r="B783" s="37"/>
      <c r="C783" s="37"/>
      <c r="D783" s="36"/>
      <c r="E783" s="36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4.25" customHeight="1" x14ac:dyDescent="0.3">
      <c r="A784" s="37"/>
      <c r="B784" s="37"/>
      <c r="C784" s="37"/>
      <c r="D784" s="36"/>
      <c r="E784" s="36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4.25" customHeight="1" x14ac:dyDescent="0.3">
      <c r="A785" s="37"/>
      <c r="B785" s="37"/>
      <c r="C785" s="37"/>
      <c r="D785" s="36"/>
      <c r="E785" s="36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4.25" customHeight="1" x14ac:dyDescent="0.3">
      <c r="A786" s="37"/>
      <c r="B786" s="37"/>
      <c r="C786" s="37"/>
      <c r="D786" s="36"/>
      <c r="E786" s="36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4.25" customHeight="1" x14ac:dyDescent="0.3">
      <c r="A787" s="37"/>
      <c r="B787" s="37"/>
      <c r="C787" s="37"/>
      <c r="D787" s="36"/>
      <c r="E787" s="36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4.25" customHeight="1" x14ac:dyDescent="0.3">
      <c r="A788" s="37"/>
      <c r="B788" s="37"/>
      <c r="C788" s="37"/>
      <c r="D788" s="36"/>
      <c r="E788" s="36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4.25" customHeight="1" x14ac:dyDescent="0.3">
      <c r="A789" s="37"/>
      <c r="B789" s="37"/>
      <c r="C789" s="37"/>
      <c r="D789" s="36"/>
      <c r="E789" s="36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4.25" customHeight="1" x14ac:dyDescent="0.3">
      <c r="A790" s="37"/>
      <c r="B790" s="37"/>
      <c r="C790" s="37"/>
      <c r="D790" s="36"/>
      <c r="E790" s="36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4.25" customHeight="1" x14ac:dyDescent="0.3">
      <c r="A791" s="37"/>
      <c r="B791" s="37"/>
      <c r="C791" s="37"/>
      <c r="D791" s="36"/>
      <c r="E791" s="36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4.25" customHeight="1" x14ac:dyDescent="0.3">
      <c r="A792" s="37"/>
      <c r="B792" s="37"/>
      <c r="C792" s="37"/>
      <c r="D792" s="36"/>
      <c r="E792" s="36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4.25" customHeight="1" x14ac:dyDescent="0.3">
      <c r="A793" s="37"/>
      <c r="B793" s="37"/>
      <c r="C793" s="37"/>
      <c r="D793" s="36"/>
      <c r="E793" s="36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4.25" customHeight="1" x14ac:dyDescent="0.3">
      <c r="A794" s="37"/>
      <c r="B794" s="37"/>
      <c r="C794" s="37"/>
      <c r="D794" s="36"/>
      <c r="E794" s="36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4.25" customHeight="1" x14ac:dyDescent="0.3">
      <c r="A795" s="37"/>
      <c r="B795" s="37"/>
      <c r="C795" s="37"/>
      <c r="D795" s="36"/>
      <c r="E795" s="36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4.25" customHeight="1" x14ac:dyDescent="0.3">
      <c r="A796" s="37"/>
      <c r="B796" s="37"/>
      <c r="C796" s="37"/>
      <c r="D796" s="36"/>
      <c r="E796" s="36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4.25" customHeight="1" x14ac:dyDescent="0.3">
      <c r="A797" s="37"/>
      <c r="B797" s="37"/>
      <c r="C797" s="37"/>
      <c r="D797" s="36"/>
      <c r="E797" s="36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4.25" customHeight="1" x14ac:dyDescent="0.3">
      <c r="A798" s="37"/>
      <c r="B798" s="37"/>
      <c r="C798" s="37"/>
      <c r="D798" s="36"/>
      <c r="E798" s="36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4.25" customHeight="1" x14ac:dyDescent="0.3">
      <c r="A799" s="37"/>
      <c r="B799" s="37"/>
      <c r="C799" s="37"/>
      <c r="D799" s="36"/>
      <c r="E799" s="36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4.25" customHeight="1" x14ac:dyDescent="0.3">
      <c r="A800" s="37"/>
      <c r="B800" s="37"/>
      <c r="C800" s="37"/>
      <c r="D800" s="36"/>
      <c r="E800" s="36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4.25" customHeight="1" x14ac:dyDescent="0.3">
      <c r="A801" s="37"/>
      <c r="B801" s="37"/>
      <c r="C801" s="37"/>
      <c r="D801" s="36"/>
      <c r="E801" s="36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4.25" customHeight="1" x14ac:dyDescent="0.3">
      <c r="A802" s="37"/>
      <c r="B802" s="37"/>
      <c r="C802" s="37"/>
      <c r="D802" s="36"/>
      <c r="E802" s="36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4.25" customHeight="1" x14ac:dyDescent="0.3">
      <c r="A803" s="37"/>
      <c r="B803" s="37"/>
      <c r="C803" s="37"/>
      <c r="D803" s="36"/>
      <c r="E803" s="36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4.25" customHeight="1" x14ac:dyDescent="0.3">
      <c r="A804" s="37"/>
      <c r="B804" s="37"/>
      <c r="C804" s="37"/>
      <c r="D804" s="36"/>
      <c r="E804" s="36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4.25" customHeight="1" x14ac:dyDescent="0.3">
      <c r="A805" s="37"/>
      <c r="B805" s="37"/>
      <c r="C805" s="37"/>
      <c r="D805" s="36"/>
      <c r="E805" s="36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4.25" customHeight="1" x14ac:dyDescent="0.3">
      <c r="A806" s="37"/>
      <c r="B806" s="37"/>
      <c r="C806" s="37"/>
      <c r="D806" s="36"/>
      <c r="E806" s="36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4.25" customHeight="1" x14ac:dyDescent="0.3">
      <c r="A807" s="37"/>
      <c r="B807" s="37"/>
      <c r="C807" s="37"/>
      <c r="D807" s="36"/>
      <c r="E807" s="36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4.25" customHeight="1" x14ac:dyDescent="0.3">
      <c r="A808" s="37"/>
      <c r="B808" s="37"/>
      <c r="C808" s="37"/>
      <c r="D808" s="36"/>
      <c r="E808" s="36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4.25" customHeight="1" x14ac:dyDescent="0.3">
      <c r="A809" s="37"/>
      <c r="B809" s="37"/>
      <c r="C809" s="37"/>
      <c r="D809" s="36"/>
      <c r="E809" s="36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4.25" customHeight="1" x14ac:dyDescent="0.3">
      <c r="A810" s="37"/>
      <c r="B810" s="37"/>
      <c r="C810" s="37"/>
      <c r="D810" s="36"/>
      <c r="E810" s="36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4.25" customHeight="1" x14ac:dyDescent="0.3">
      <c r="A811" s="37"/>
      <c r="B811" s="37"/>
      <c r="C811" s="37"/>
      <c r="D811" s="36"/>
      <c r="E811" s="36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4.25" customHeight="1" x14ac:dyDescent="0.3">
      <c r="A812" s="37"/>
      <c r="B812" s="37"/>
      <c r="C812" s="37"/>
      <c r="D812" s="36"/>
      <c r="E812" s="36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4.25" customHeight="1" x14ac:dyDescent="0.3">
      <c r="A813" s="37"/>
      <c r="B813" s="37"/>
      <c r="C813" s="37"/>
      <c r="D813" s="36"/>
      <c r="E813" s="36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4.25" customHeight="1" x14ac:dyDescent="0.3">
      <c r="A814" s="37"/>
      <c r="B814" s="37"/>
      <c r="C814" s="37"/>
      <c r="D814" s="36"/>
      <c r="E814" s="36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4.25" customHeight="1" x14ac:dyDescent="0.3">
      <c r="A815" s="37"/>
      <c r="B815" s="37"/>
      <c r="C815" s="37"/>
      <c r="D815" s="36"/>
      <c r="E815" s="36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4.25" customHeight="1" x14ac:dyDescent="0.3">
      <c r="A816" s="37"/>
      <c r="B816" s="37"/>
      <c r="C816" s="37"/>
      <c r="D816" s="36"/>
      <c r="E816" s="36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4.25" customHeight="1" x14ac:dyDescent="0.3">
      <c r="A817" s="37"/>
      <c r="B817" s="37"/>
      <c r="C817" s="37"/>
      <c r="D817" s="36"/>
      <c r="E817" s="36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4.25" customHeight="1" x14ac:dyDescent="0.3">
      <c r="A818" s="37"/>
      <c r="B818" s="37"/>
      <c r="C818" s="37"/>
      <c r="D818" s="36"/>
      <c r="E818" s="36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4.25" customHeight="1" x14ac:dyDescent="0.3">
      <c r="A819" s="37"/>
      <c r="B819" s="37"/>
      <c r="C819" s="37"/>
      <c r="D819" s="36"/>
      <c r="E819" s="36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4.25" customHeight="1" x14ac:dyDescent="0.3">
      <c r="A820" s="37"/>
      <c r="B820" s="37"/>
      <c r="C820" s="37"/>
      <c r="D820" s="36"/>
      <c r="E820" s="36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4.25" customHeight="1" x14ac:dyDescent="0.3">
      <c r="A821" s="37"/>
      <c r="B821" s="37"/>
      <c r="C821" s="37"/>
      <c r="D821" s="36"/>
      <c r="E821" s="36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4.25" customHeight="1" x14ac:dyDescent="0.3">
      <c r="A822" s="37"/>
      <c r="B822" s="37"/>
      <c r="C822" s="37"/>
      <c r="D822" s="36"/>
      <c r="E822" s="36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4.25" customHeight="1" x14ac:dyDescent="0.3">
      <c r="A823" s="37"/>
      <c r="B823" s="37"/>
      <c r="C823" s="37"/>
      <c r="D823" s="36"/>
      <c r="E823" s="36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4.25" customHeight="1" x14ac:dyDescent="0.3">
      <c r="A824" s="37"/>
      <c r="B824" s="37"/>
      <c r="C824" s="37"/>
      <c r="D824" s="36"/>
      <c r="E824" s="36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4.25" customHeight="1" x14ac:dyDescent="0.3">
      <c r="A825" s="37"/>
      <c r="B825" s="37"/>
      <c r="C825" s="37"/>
      <c r="D825" s="36"/>
      <c r="E825" s="36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4.25" customHeight="1" x14ac:dyDescent="0.3">
      <c r="A826" s="37"/>
      <c r="B826" s="37"/>
      <c r="C826" s="37"/>
      <c r="D826" s="36"/>
      <c r="E826" s="36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4.25" customHeight="1" x14ac:dyDescent="0.3">
      <c r="A827" s="37"/>
      <c r="B827" s="37"/>
      <c r="C827" s="37"/>
      <c r="D827" s="36"/>
      <c r="E827" s="36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4.25" customHeight="1" x14ac:dyDescent="0.3">
      <c r="A828" s="37"/>
      <c r="B828" s="37"/>
      <c r="C828" s="37"/>
      <c r="D828" s="36"/>
      <c r="E828" s="36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4.25" customHeight="1" x14ac:dyDescent="0.3">
      <c r="A829" s="37"/>
      <c r="B829" s="37"/>
      <c r="C829" s="37"/>
      <c r="D829" s="36"/>
      <c r="E829" s="36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4.25" customHeight="1" x14ac:dyDescent="0.3">
      <c r="A830" s="37"/>
      <c r="B830" s="37"/>
      <c r="C830" s="37"/>
      <c r="D830" s="36"/>
      <c r="E830" s="36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4.25" customHeight="1" x14ac:dyDescent="0.3">
      <c r="A831" s="37"/>
      <c r="B831" s="37"/>
      <c r="C831" s="37"/>
      <c r="D831" s="36"/>
      <c r="E831" s="36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4.25" customHeight="1" x14ac:dyDescent="0.3">
      <c r="A832" s="37"/>
      <c r="B832" s="37"/>
      <c r="C832" s="37"/>
      <c r="D832" s="36"/>
      <c r="E832" s="36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4.25" customHeight="1" x14ac:dyDescent="0.3">
      <c r="A833" s="37"/>
      <c r="B833" s="37"/>
      <c r="C833" s="37"/>
      <c r="D833" s="36"/>
      <c r="E833" s="36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4.25" customHeight="1" x14ac:dyDescent="0.3">
      <c r="A834" s="37"/>
      <c r="B834" s="37"/>
      <c r="C834" s="37"/>
      <c r="D834" s="36"/>
      <c r="E834" s="36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4.25" customHeight="1" x14ac:dyDescent="0.3">
      <c r="A835" s="37"/>
      <c r="B835" s="37"/>
      <c r="C835" s="37"/>
      <c r="D835" s="36"/>
      <c r="E835" s="36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4.25" customHeight="1" x14ac:dyDescent="0.3">
      <c r="A836" s="37"/>
      <c r="B836" s="37"/>
      <c r="C836" s="37"/>
      <c r="D836" s="36"/>
      <c r="E836" s="36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4.25" customHeight="1" x14ac:dyDescent="0.3">
      <c r="A837" s="37"/>
      <c r="B837" s="37"/>
      <c r="C837" s="37"/>
      <c r="D837" s="36"/>
      <c r="E837" s="36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4.25" customHeight="1" x14ac:dyDescent="0.3">
      <c r="A838" s="37"/>
      <c r="B838" s="37"/>
      <c r="C838" s="37"/>
      <c r="D838" s="36"/>
      <c r="E838" s="36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4.25" customHeight="1" x14ac:dyDescent="0.3">
      <c r="A839" s="37"/>
      <c r="B839" s="37"/>
      <c r="C839" s="37"/>
      <c r="D839" s="36"/>
      <c r="E839" s="36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4.25" customHeight="1" x14ac:dyDescent="0.3">
      <c r="A840" s="37"/>
      <c r="B840" s="37"/>
      <c r="C840" s="37"/>
      <c r="D840" s="36"/>
      <c r="E840" s="36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4.25" customHeight="1" x14ac:dyDescent="0.3">
      <c r="A841" s="37"/>
      <c r="B841" s="37"/>
      <c r="C841" s="37"/>
      <c r="D841" s="36"/>
      <c r="E841" s="36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4.25" customHeight="1" x14ac:dyDescent="0.3">
      <c r="A842" s="37"/>
      <c r="B842" s="37"/>
      <c r="C842" s="37"/>
      <c r="D842" s="36"/>
      <c r="E842" s="36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4.25" customHeight="1" x14ac:dyDescent="0.3">
      <c r="A843" s="37"/>
      <c r="B843" s="37"/>
      <c r="C843" s="37"/>
      <c r="D843" s="36"/>
      <c r="E843" s="36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4.25" customHeight="1" x14ac:dyDescent="0.3">
      <c r="A844" s="37"/>
      <c r="B844" s="37"/>
      <c r="C844" s="37"/>
      <c r="D844" s="36"/>
      <c r="E844" s="36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4.25" customHeight="1" x14ac:dyDescent="0.3">
      <c r="A845" s="37"/>
      <c r="B845" s="37"/>
      <c r="C845" s="37"/>
      <c r="D845" s="36"/>
      <c r="E845" s="36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4.25" customHeight="1" x14ac:dyDescent="0.3">
      <c r="A846" s="37"/>
      <c r="B846" s="37"/>
      <c r="C846" s="37"/>
      <c r="D846" s="36"/>
      <c r="E846" s="36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4.25" customHeight="1" x14ac:dyDescent="0.3">
      <c r="A847" s="37"/>
      <c r="B847" s="37"/>
      <c r="C847" s="37"/>
      <c r="D847" s="36"/>
      <c r="E847" s="36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4.25" customHeight="1" x14ac:dyDescent="0.3">
      <c r="A848" s="37"/>
      <c r="B848" s="37"/>
      <c r="C848" s="37"/>
      <c r="D848" s="36"/>
      <c r="E848" s="36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4.25" customHeight="1" x14ac:dyDescent="0.3">
      <c r="A849" s="37"/>
      <c r="B849" s="37"/>
      <c r="C849" s="37"/>
      <c r="D849" s="36"/>
      <c r="E849" s="36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4.25" customHeight="1" x14ac:dyDescent="0.3">
      <c r="A850" s="37"/>
      <c r="B850" s="37"/>
      <c r="C850" s="37"/>
      <c r="D850" s="36"/>
      <c r="E850" s="36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4.25" customHeight="1" x14ac:dyDescent="0.3">
      <c r="A851" s="37"/>
      <c r="B851" s="37"/>
      <c r="C851" s="37"/>
      <c r="D851" s="36"/>
      <c r="E851" s="36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4.25" customHeight="1" x14ac:dyDescent="0.3">
      <c r="A852" s="37"/>
      <c r="B852" s="37"/>
      <c r="C852" s="37"/>
      <c r="D852" s="36"/>
      <c r="E852" s="36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4.25" customHeight="1" x14ac:dyDescent="0.3">
      <c r="A853" s="37"/>
      <c r="B853" s="37"/>
      <c r="C853" s="37"/>
      <c r="D853" s="36"/>
      <c r="E853" s="36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4.25" customHeight="1" x14ac:dyDescent="0.3">
      <c r="A854" s="37"/>
      <c r="B854" s="37"/>
      <c r="C854" s="37"/>
      <c r="D854" s="36"/>
      <c r="E854" s="36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4.25" customHeight="1" x14ac:dyDescent="0.3">
      <c r="A855" s="37"/>
      <c r="B855" s="37"/>
      <c r="C855" s="37"/>
      <c r="D855" s="36"/>
      <c r="E855" s="36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4.25" customHeight="1" x14ac:dyDescent="0.3">
      <c r="A856" s="37"/>
      <c r="B856" s="37"/>
      <c r="C856" s="37"/>
      <c r="D856" s="36"/>
      <c r="E856" s="36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4.25" customHeight="1" x14ac:dyDescent="0.3">
      <c r="A857" s="37"/>
      <c r="B857" s="37"/>
      <c r="C857" s="37"/>
      <c r="D857" s="36"/>
      <c r="E857" s="36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4.25" customHeight="1" x14ac:dyDescent="0.3">
      <c r="A858" s="37"/>
      <c r="B858" s="37"/>
      <c r="C858" s="37"/>
      <c r="D858" s="36"/>
      <c r="E858" s="36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4.25" customHeight="1" x14ac:dyDescent="0.3">
      <c r="A859" s="37"/>
      <c r="B859" s="37"/>
      <c r="C859" s="37"/>
      <c r="D859" s="36"/>
      <c r="E859" s="36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4.25" customHeight="1" x14ac:dyDescent="0.3">
      <c r="A860" s="37"/>
      <c r="B860" s="37"/>
      <c r="C860" s="37"/>
      <c r="D860" s="36"/>
      <c r="E860" s="36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4.25" customHeight="1" x14ac:dyDescent="0.3">
      <c r="A861" s="37"/>
      <c r="B861" s="37"/>
      <c r="C861" s="37"/>
      <c r="D861" s="36"/>
      <c r="E861" s="36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4.25" customHeight="1" x14ac:dyDescent="0.3">
      <c r="A862" s="37"/>
      <c r="B862" s="37"/>
      <c r="C862" s="37"/>
      <c r="D862" s="36"/>
      <c r="E862" s="36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4.25" customHeight="1" x14ac:dyDescent="0.3">
      <c r="A863" s="37"/>
      <c r="B863" s="37"/>
      <c r="C863" s="37"/>
      <c r="D863" s="36"/>
      <c r="E863" s="36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4.25" customHeight="1" x14ac:dyDescent="0.3">
      <c r="A864" s="37"/>
      <c r="B864" s="37"/>
      <c r="C864" s="37"/>
      <c r="D864" s="36"/>
      <c r="E864" s="36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4.25" customHeight="1" x14ac:dyDescent="0.3">
      <c r="A865" s="37"/>
      <c r="B865" s="37"/>
      <c r="C865" s="37"/>
      <c r="D865" s="36"/>
      <c r="E865" s="36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4.25" customHeight="1" x14ac:dyDescent="0.3">
      <c r="A866" s="37"/>
      <c r="B866" s="37"/>
      <c r="C866" s="37"/>
      <c r="D866" s="36"/>
      <c r="E866" s="36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4.25" customHeight="1" x14ac:dyDescent="0.3">
      <c r="A867" s="37"/>
      <c r="B867" s="37"/>
      <c r="C867" s="37"/>
      <c r="D867" s="36"/>
      <c r="E867" s="36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4.25" customHeight="1" x14ac:dyDescent="0.3">
      <c r="A868" s="37"/>
      <c r="B868" s="37"/>
      <c r="C868" s="37"/>
      <c r="D868" s="36"/>
      <c r="E868" s="36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4.25" customHeight="1" x14ac:dyDescent="0.3">
      <c r="A869" s="37"/>
      <c r="B869" s="37"/>
      <c r="C869" s="37"/>
      <c r="D869" s="36"/>
      <c r="E869" s="36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4.25" customHeight="1" x14ac:dyDescent="0.3">
      <c r="A870" s="37"/>
      <c r="B870" s="37"/>
      <c r="C870" s="37"/>
      <c r="D870" s="36"/>
      <c r="E870" s="36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4.25" customHeight="1" x14ac:dyDescent="0.3">
      <c r="A871" s="37"/>
      <c r="B871" s="37"/>
      <c r="C871" s="37"/>
      <c r="D871" s="36"/>
      <c r="E871" s="36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4.25" customHeight="1" x14ac:dyDescent="0.3">
      <c r="A872" s="37"/>
      <c r="B872" s="37"/>
      <c r="C872" s="37"/>
      <c r="D872" s="36"/>
      <c r="E872" s="36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4.25" customHeight="1" x14ac:dyDescent="0.3">
      <c r="A873" s="37"/>
      <c r="B873" s="37"/>
      <c r="C873" s="37"/>
      <c r="D873" s="36"/>
      <c r="E873" s="36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4.25" customHeight="1" x14ac:dyDescent="0.3">
      <c r="A874" s="37"/>
      <c r="B874" s="37"/>
      <c r="C874" s="37"/>
      <c r="D874" s="36"/>
      <c r="E874" s="36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4.25" customHeight="1" x14ac:dyDescent="0.3">
      <c r="A875" s="37"/>
      <c r="B875" s="37"/>
      <c r="C875" s="37"/>
      <c r="D875" s="36"/>
      <c r="E875" s="36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4.25" customHeight="1" x14ac:dyDescent="0.3">
      <c r="A876" s="37"/>
      <c r="B876" s="37"/>
      <c r="C876" s="37"/>
      <c r="D876" s="36"/>
      <c r="E876" s="36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4.25" customHeight="1" x14ac:dyDescent="0.3">
      <c r="A877" s="37"/>
      <c r="B877" s="37"/>
      <c r="C877" s="37"/>
      <c r="D877" s="36"/>
      <c r="E877" s="36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4.25" customHeight="1" x14ac:dyDescent="0.3">
      <c r="A878" s="37"/>
      <c r="B878" s="37"/>
      <c r="C878" s="37"/>
      <c r="D878" s="36"/>
      <c r="E878" s="36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4.25" customHeight="1" x14ac:dyDescent="0.3">
      <c r="A879" s="37"/>
      <c r="B879" s="37"/>
      <c r="C879" s="37"/>
      <c r="D879" s="36"/>
      <c r="E879" s="36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4.25" customHeight="1" x14ac:dyDescent="0.3">
      <c r="A880" s="37"/>
      <c r="B880" s="37"/>
      <c r="C880" s="37"/>
      <c r="D880" s="36"/>
      <c r="E880" s="36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</sheetData>
  <mergeCells count="1">
    <mergeCell ref="A1:E1"/>
  </mergeCells>
  <conditionalFormatting sqref="E3:E120">
    <cfRule type="cellIs" dxfId="3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69"/>
  <sheetViews>
    <sheetView workbookViewId="0">
      <selection activeCell="H8" sqref="H8"/>
    </sheetView>
  </sheetViews>
  <sheetFormatPr defaultColWidth="12.59765625" defaultRowHeight="15" customHeight="1" x14ac:dyDescent="0.25"/>
  <cols>
    <col min="1" max="1" width="8.59765625" style="125" customWidth="1"/>
    <col min="2" max="2" width="20.69921875" customWidth="1"/>
    <col min="3" max="3" width="32.59765625" customWidth="1"/>
    <col min="4" max="4" width="10.69921875" customWidth="1"/>
    <col min="5" max="5" width="11.5" customWidth="1"/>
    <col min="6" max="26" width="8.59765625" customWidth="1"/>
  </cols>
  <sheetData>
    <row r="1" spans="1:5" ht="13.5" customHeight="1" x14ac:dyDescent="0.35">
      <c r="A1" s="111" t="s">
        <v>69</v>
      </c>
      <c r="B1" s="112"/>
      <c r="C1" s="112"/>
      <c r="D1" s="112"/>
      <c r="E1" s="112"/>
    </row>
    <row r="2" spans="1:5" s="125" customFormat="1" ht="75.75" customHeight="1" x14ac:dyDescent="0.25">
      <c r="A2" s="114" t="s">
        <v>61</v>
      </c>
      <c r="B2" s="114" t="s">
        <v>62</v>
      </c>
      <c r="C2" s="114" t="s">
        <v>63</v>
      </c>
      <c r="D2" s="114" t="s">
        <v>64</v>
      </c>
      <c r="E2" s="114" t="s">
        <v>65</v>
      </c>
    </row>
    <row r="3" spans="1:5" ht="16.5" customHeight="1" x14ac:dyDescent="0.25">
      <c r="A3" s="69">
        <v>1</v>
      </c>
      <c r="B3" s="70" t="s">
        <v>99</v>
      </c>
      <c r="C3" s="70" t="s">
        <v>100</v>
      </c>
      <c r="D3" s="121">
        <f>'MID Term 2'!R7</f>
        <v>55</v>
      </c>
      <c r="E3" s="71" t="str">
        <f>IF(D3&lt;=42,"Y","N")</f>
        <v>N</v>
      </c>
    </row>
    <row r="4" spans="1:5" ht="16.5" customHeight="1" x14ac:dyDescent="0.25">
      <c r="A4" s="69">
        <v>2</v>
      </c>
      <c r="B4" s="70" t="s">
        <v>101</v>
      </c>
      <c r="C4" s="70" t="s">
        <v>102</v>
      </c>
      <c r="D4" s="121">
        <f>'MID Term 2'!R8</f>
        <v>59</v>
      </c>
      <c r="E4" s="71" t="str">
        <f t="shared" ref="E4:E67" si="0">IF(D4&lt;=42,"Y","N")</f>
        <v>N</v>
      </c>
    </row>
    <row r="5" spans="1:5" ht="16.5" customHeight="1" x14ac:dyDescent="0.25">
      <c r="A5" s="69">
        <v>3</v>
      </c>
      <c r="B5" s="70" t="s">
        <v>103</v>
      </c>
      <c r="C5" s="70" t="s">
        <v>104</v>
      </c>
      <c r="D5" s="121">
        <f>'MID Term 2'!R9</f>
        <v>56</v>
      </c>
      <c r="E5" s="71" t="str">
        <f t="shared" si="0"/>
        <v>N</v>
      </c>
    </row>
    <row r="6" spans="1:5" ht="16.5" customHeight="1" x14ac:dyDescent="0.25">
      <c r="A6" s="69">
        <v>4</v>
      </c>
      <c r="B6" s="70" t="s">
        <v>105</v>
      </c>
      <c r="C6" s="70" t="s">
        <v>106</v>
      </c>
      <c r="D6" s="121">
        <f>'MID Term 2'!R10</f>
        <v>55</v>
      </c>
      <c r="E6" s="71" t="str">
        <f t="shared" si="0"/>
        <v>N</v>
      </c>
    </row>
    <row r="7" spans="1:5" ht="16.5" customHeight="1" x14ac:dyDescent="0.25">
      <c r="A7" s="69">
        <v>5</v>
      </c>
      <c r="B7" s="70" t="s">
        <v>107</v>
      </c>
      <c r="C7" s="70" t="s">
        <v>108</v>
      </c>
      <c r="D7" s="121">
        <f>'MID Term 2'!R11</f>
        <v>52</v>
      </c>
      <c r="E7" s="71" t="str">
        <f t="shared" si="0"/>
        <v>N</v>
      </c>
    </row>
    <row r="8" spans="1:5" ht="16.5" customHeight="1" x14ac:dyDescent="0.25">
      <c r="A8" s="69">
        <v>6</v>
      </c>
      <c r="B8" s="70" t="s">
        <v>109</v>
      </c>
      <c r="C8" s="70" t="s">
        <v>110</v>
      </c>
      <c r="D8" s="121">
        <f>'MID Term 2'!R12</f>
        <v>55</v>
      </c>
      <c r="E8" s="71" t="str">
        <f t="shared" si="0"/>
        <v>N</v>
      </c>
    </row>
    <row r="9" spans="1:5" ht="16.5" customHeight="1" x14ac:dyDescent="0.25">
      <c r="A9" s="69">
        <v>7</v>
      </c>
      <c r="B9" s="70" t="s">
        <v>111</v>
      </c>
      <c r="C9" s="70" t="s">
        <v>112</v>
      </c>
      <c r="D9" s="121">
        <f>'MID Term 2'!R13</f>
        <v>53</v>
      </c>
      <c r="E9" s="71" t="str">
        <f t="shared" si="0"/>
        <v>N</v>
      </c>
    </row>
    <row r="10" spans="1:5" ht="16.5" customHeight="1" x14ac:dyDescent="0.25">
      <c r="A10" s="69">
        <v>8</v>
      </c>
      <c r="B10" s="70" t="s">
        <v>113</v>
      </c>
      <c r="C10" s="70" t="s">
        <v>114</v>
      </c>
      <c r="D10" s="121">
        <f>'MID Term 2'!R14</f>
        <v>54</v>
      </c>
      <c r="E10" s="71" t="str">
        <f t="shared" si="0"/>
        <v>N</v>
      </c>
    </row>
    <row r="11" spans="1:5" ht="16.5" customHeight="1" x14ac:dyDescent="0.25">
      <c r="A11" s="69">
        <v>9</v>
      </c>
      <c r="B11" s="70" t="s">
        <v>115</v>
      </c>
      <c r="C11" s="70" t="s">
        <v>116</v>
      </c>
      <c r="D11" s="121">
        <f>'MID Term 2'!R15</f>
        <v>55</v>
      </c>
      <c r="E11" s="71" t="str">
        <f t="shared" si="0"/>
        <v>N</v>
      </c>
    </row>
    <row r="12" spans="1:5" ht="16.5" customHeight="1" x14ac:dyDescent="0.25">
      <c r="A12" s="69">
        <v>10</v>
      </c>
      <c r="B12" s="70" t="s">
        <v>117</v>
      </c>
      <c r="C12" s="70" t="s">
        <v>118</v>
      </c>
      <c r="D12" s="121">
        <f>'MID Term 2'!R16</f>
        <v>55</v>
      </c>
      <c r="E12" s="71" t="str">
        <f t="shared" si="0"/>
        <v>N</v>
      </c>
    </row>
    <row r="13" spans="1:5" ht="16.5" customHeight="1" x14ac:dyDescent="0.25">
      <c r="A13" s="69">
        <v>11</v>
      </c>
      <c r="B13" s="70" t="s">
        <v>119</v>
      </c>
      <c r="C13" s="70" t="s">
        <v>120</v>
      </c>
      <c r="D13" s="121">
        <f>'MID Term 2'!R17</f>
        <v>56</v>
      </c>
      <c r="E13" s="71" t="str">
        <f t="shared" si="0"/>
        <v>N</v>
      </c>
    </row>
    <row r="14" spans="1:5" ht="16.5" customHeight="1" x14ac:dyDescent="0.25">
      <c r="A14" s="69">
        <v>12</v>
      </c>
      <c r="B14" s="70" t="s">
        <v>121</v>
      </c>
      <c r="C14" s="70" t="s">
        <v>122</v>
      </c>
      <c r="D14" s="121">
        <f>'MID Term 2'!R18</f>
        <v>53</v>
      </c>
      <c r="E14" s="71" t="str">
        <f t="shared" si="0"/>
        <v>N</v>
      </c>
    </row>
    <row r="15" spans="1:5" ht="16.5" customHeight="1" x14ac:dyDescent="0.25">
      <c r="A15" s="69">
        <v>13</v>
      </c>
      <c r="B15" s="70" t="s">
        <v>123</v>
      </c>
      <c r="C15" s="70" t="s">
        <v>124</v>
      </c>
      <c r="D15" s="121">
        <f>'MID Term 2'!R19</f>
        <v>59</v>
      </c>
      <c r="E15" s="71" t="str">
        <f t="shared" si="0"/>
        <v>N</v>
      </c>
    </row>
    <row r="16" spans="1:5" ht="16.5" customHeight="1" x14ac:dyDescent="0.25">
      <c r="A16" s="69">
        <v>14</v>
      </c>
      <c r="B16" s="70" t="s">
        <v>125</v>
      </c>
      <c r="C16" s="70" t="s">
        <v>126</v>
      </c>
      <c r="D16" s="121">
        <f>'MID Term 2'!R20</f>
        <v>58</v>
      </c>
      <c r="E16" s="71" t="str">
        <f t="shared" si="0"/>
        <v>N</v>
      </c>
    </row>
    <row r="17" spans="1:5" ht="16.5" customHeight="1" x14ac:dyDescent="0.25">
      <c r="A17" s="69">
        <v>15</v>
      </c>
      <c r="B17" s="70" t="s">
        <v>127</v>
      </c>
      <c r="C17" s="70" t="s">
        <v>128</v>
      </c>
      <c r="D17" s="121">
        <f>'MID Term 2'!R21</f>
        <v>54</v>
      </c>
      <c r="E17" s="71" t="str">
        <f t="shared" si="0"/>
        <v>N</v>
      </c>
    </row>
    <row r="18" spans="1:5" ht="16.5" customHeight="1" x14ac:dyDescent="0.25">
      <c r="A18" s="69">
        <v>16</v>
      </c>
      <c r="B18" s="70" t="s">
        <v>129</v>
      </c>
      <c r="C18" s="70" t="s">
        <v>130</v>
      </c>
      <c r="D18" s="121">
        <f>'MID Term 2'!R22</f>
        <v>54</v>
      </c>
      <c r="E18" s="71" t="str">
        <f t="shared" si="0"/>
        <v>N</v>
      </c>
    </row>
    <row r="19" spans="1:5" ht="16.5" customHeight="1" x14ac:dyDescent="0.25">
      <c r="A19" s="69">
        <v>17</v>
      </c>
      <c r="B19" s="70" t="s">
        <v>131</v>
      </c>
      <c r="C19" s="70" t="s">
        <v>132</v>
      </c>
      <c r="D19" s="121">
        <f>'MID Term 2'!R23</f>
        <v>55</v>
      </c>
      <c r="E19" s="71" t="str">
        <f t="shared" si="0"/>
        <v>N</v>
      </c>
    </row>
    <row r="20" spans="1:5" ht="16.5" customHeight="1" x14ac:dyDescent="0.25">
      <c r="A20" s="69">
        <v>18</v>
      </c>
      <c r="B20" s="70" t="s">
        <v>133</v>
      </c>
      <c r="C20" s="70" t="s">
        <v>134</v>
      </c>
      <c r="D20" s="121">
        <f>'MID Term 2'!R24</f>
        <v>53</v>
      </c>
      <c r="E20" s="71" t="str">
        <f t="shared" si="0"/>
        <v>N</v>
      </c>
    </row>
    <row r="21" spans="1:5" ht="16.5" customHeight="1" x14ac:dyDescent="0.25">
      <c r="A21" s="69">
        <v>19</v>
      </c>
      <c r="B21" s="70" t="s">
        <v>135</v>
      </c>
      <c r="C21" s="70" t="s">
        <v>136</v>
      </c>
      <c r="D21" s="121">
        <f>'MID Term 2'!R25</f>
        <v>55</v>
      </c>
      <c r="E21" s="71" t="str">
        <f t="shared" si="0"/>
        <v>N</v>
      </c>
    </row>
    <row r="22" spans="1:5" ht="16.5" customHeight="1" x14ac:dyDescent="0.25">
      <c r="A22" s="69">
        <v>20</v>
      </c>
      <c r="B22" s="70" t="s">
        <v>137</v>
      </c>
      <c r="C22" s="70" t="s">
        <v>138</v>
      </c>
      <c r="D22" s="121">
        <f>'MID Term 2'!R26</f>
        <v>53</v>
      </c>
      <c r="E22" s="71" t="str">
        <f t="shared" si="0"/>
        <v>N</v>
      </c>
    </row>
    <row r="23" spans="1:5" ht="16.5" customHeight="1" x14ac:dyDescent="0.25">
      <c r="A23" s="69">
        <v>21</v>
      </c>
      <c r="B23" s="70" t="s">
        <v>139</v>
      </c>
      <c r="C23" s="70" t="s">
        <v>140</v>
      </c>
      <c r="D23" s="121">
        <f>'MID Term 2'!R27</f>
        <v>53</v>
      </c>
      <c r="E23" s="71" t="str">
        <f t="shared" si="0"/>
        <v>N</v>
      </c>
    </row>
    <row r="24" spans="1:5" ht="16.5" customHeight="1" x14ac:dyDescent="0.25">
      <c r="A24" s="69">
        <v>22</v>
      </c>
      <c r="B24" s="70" t="s">
        <v>141</v>
      </c>
      <c r="C24" s="70" t="s">
        <v>142</v>
      </c>
      <c r="D24" s="121">
        <f>'MID Term 2'!R28</f>
        <v>52</v>
      </c>
      <c r="E24" s="71" t="str">
        <f t="shared" si="0"/>
        <v>N</v>
      </c>
    </row>
    <row r="25" spans="1:5" ht="16.5" customHeight="1" x14ac:dyDescent="0.25">
      <c r="A25" s="69">
        <v>23</v>
      </c>
      <c r="B25" s="70" t="s">
        <v>143</v>
      </c>
      <c r="C25" s="70" t="s">
        <v>144</v>
      </c>
      <c r="D25" s="121">
        <f>'MID Term 2'!R29</f>
        <v>53</v>
      </c>
      <c r="E25" s="71" t="str">
        <f t="shared" si="0"/>
        <v>N</v>
      </c>
    </row>
    <row r="26" spans="1:5" ht="16.5" customHeight="1" x14ac:dyDescent="0.25">
      <c r="A26" s="69">
        <v>24</v>
      </c>
      <c r="B26" s="70" t="s">
        <v>145</v>
      </c>
      <c r="C26" s="70" t="s">
        <v>146</v>
      </c>
      <c r="D26" s="121">
        <f>'MID Term 2'!R30</f>
        <v>56</v>
      </c>
      <c r="E26" s="71" t="str">
        <f t="shared" si="0"/>
        <v>N</v>
      </c>
    </row>
    <row r="27" spans="1:5" ht="16.5" customHeight="1" x14ac:dyDescent="0.25">
      <c r="A27" s="69">
        <v>25</v>
      </c>
      <c r="B27" s="70" t="s">
        <v>147</v>
      </c>
      <c r="C27" s="70" t="s">
        <v>148</v>
      </c>
      <c r="D27" s="121">
        <f>'MID Term 2'!R31</f>
        <v>56</v>
      </c>
      <c r="E27" s="71" t="str">
        <f t="shared" si="0"/>
        <v>N</v>
      </c>
    </row>
    <row r="28" spans="1:5" ht="16.5" customHeight="1" x14ac:dyDescent="0.25">
      <c r="A28" s="69">
        <v>26</v>
      </c>
      <c r="B28" s="70" t="s">
        <v>149</v>
      </c>
      <c r="C28" s="70" t="s">
        <v>150</v>
      </c>
      <c r="D28" s="121">
        <f>'MID Term 2'!R32</f>
        <v>54</v>
      </c>
      <c r="E28" s="71" t="str">
        <f t="shared" si="0"/>
        <v>N</v>
      </c>
    </row>
    <row r="29" spans="1:5" ht="16.5" customHeight="1" x14ac:dyDescent="0.25">
      <c r="A29" s="69">
        <v>27</v>
      </c>
      <c r="B29" s="70" t="s">
        <v>151</v>
      </c>
      <c r="C29" s="70" t="s">
        <v>152</v>
      </c>
      <c r="D29" s="121">
        <f>'MID Term 2'!R33</f>
        <v>61</v>
      </c>
      <c r="E29" s="71" t="str">
        <f t="shared" si="0"/>
        <v>N</v>
      </c>
    </row>
    <row r="30" spans="1:5" ht="16.5" customHeight="1" x14ac:dyDescent="0.25">
      <c r="A30" s="69">
        <v>28</v>
      </c>
      <c r="B30" s="70" t="s">
        <v>153</v>
      </c>
      <c r="C30" s="70" t="s">
        <v>154</v>
      </c>
      <c r="D30" s="121">
        <f>'MID Term 2'!R34</f>
        <v>53</v>
      </c>
      <c r="E30" s="71" t="str">
        <f t="shared" si="0"/>
        <v>N</v>
      </c>
    </row>
    <row r="31" spans="1:5" ht="16.5" customHeight="1" x14ac:dyDescent="0.25">
      <c r="A31" s="69">
        <v>29</v>
      </c>
      <c r="B31" s="70" t="s">
        <v>155</v>
      </c>
      <c r="C31" s="70" t="s">
        <v>156</v>
      </c>
      <c r="D31" s="121">
        <f>'MID Term 2'!R35</f>
        <v>55</v>
      </c>
      <c r="E31" s="71" t="str">
        <f t="shared" si="0"/>
        <v>N</v>
      </c>
    </row>
    <row r="32" spans="1:5" ht="16.5" customHeight="1" x14ac:dyDescent="0.25">
      <c r="A32" s="69">
        <v>30</v>
      </c>
      <c r="B32" s="70" t="s">
        <v>157</v>
      </c>
      <c r="C32" s="70" t="s">
        <v>158</v>
      </c>
      <c r="D32" s="121">
        <f>'MID Term 2'!R36</f>
        <v>53</v>
      </c>
      <c r="E32" s="71" t="str">
        <f t="shared" si="0"/>
        <v>N</v>
      </c>
    </row>
    <row r="33" spans="1:5" ht="16.5" customHeight="1" x14ac:dyDescent="0.25">
      <c r="A33" s="69">
        <v>31</v>
      </c>
      <c r="B33" s="70" t="s">
        <v>159</v>
      </c>
      <c r="C33" s="70" t="s">
        <v>160</v>
      </c>
      <c r="D33" s="121">
        <f>'MID Term 2'!R37</f>
        <v>52</v>
      </c>
      <c r="E33" s="71" t="str">
        <f t="shared" si="0"/>
        <v>N</v>
      </c>
    </row>
    <row r="34" spans="1:5" ht="16.5" customHeight="1" x14ac:dyDescent="0.25">
      <c r="A34" s="69">
        <v>32</v>
      </c>
      <c r="B34" s="70" t="s">
        <v>161</v>
      </c>
      <c r="C34" s="70" t="s">
        <v>162</v>
      </c>
      <c r="D34" s="121">
        <f>'MID Term 2'!R38</f>
        <v>53</v>
      </c>
      <c r="E34" s="71" t="str">
        <f t="shared" si="0"/>
        <v>N</v>
      </c>
    </row>
    <row r="35" spans="1:5" ht="16.5" customHeight="1" x14ac:dyDescent="0.25">
      <c r="A35" s="69">
        <v>33</v>
      </c>
      <c r="B35" s="70" t="s">
        <v>163</v>
      </c>
      <c r="C35" s="70" t="s">
        <v>164</v>
      </c>
      <c r="D35" s="121">
        <f>'MID Term 2'!R39</f>
        <v>52</v>
      </c>
      <c r="E35" s="71" t="str">
        <f t="shared" si="0"/>
        <v>N</v>
      </c>
    </row>
    <row r="36" spans="1:5" ht="16.5" customHeight="1" x14ac:dyDescent="0.25">
      <c r="A36" s="69">
        <v>34</v>
      </c>
      <c r="B36" s="70" t="s">
        <v>165</v>
      </c>
      <c r="C36" s="70" t="s">
        <v>166</v>
      </c>
      <c r="D36" s="121">
        <f>'MID Term 2'!R40</f>
        <v>54</v>
      </c>
      <c r="E36" s="71" t="str">
        <f t="shared" si="0"/>
        <v>N</v>
      </c>
    </row>
    <row r="37" spans="1:5" ht="16.5" customHeight="1" x14ac:dyDescent="0.25">
      <c r="A37" s="69">
        <v>35</v>
      </c>
      <c r="B37" s="70" t="s">
        <v>167</v>
      </c>
      <c r="C37" s="70" t="s">
        <v>168</v>
      </c>
      <c r="D37" s="121">
        <f>'MID Term 2'!R41</f>
        <v>53</v>
      </c>
      <c r="E37" s="71" t="str">
        <f t="shared" si="0"/>
        <v>N</v>
      </c>
    </row>
    <row r="38" spans="1:5" ht="16.5" customHeight="1" x14ac:dyDescent="0.25">
      <c r="A38" s="69">
        <v>36</v>
      </c>
      <c r="B38" s="70" t="s">
        <v>169</v>
      </c>
      <c r="C38" s="70" t="s">
        <v>170</v>
      </c>
      <c r="D38" s="121">
        <f>'MID Term 2'!R42</f>
        <v>52</v>
      </c>
      <c r="E38" s="71" t="str">
        <f t="shared" si="0"/>
        <v>N</v>
      </c>
    </row>
    <row r="39" spans="1:5" ht="16.5" customHeight="1" x14ac:dyDescent="0.25">
      <c r="A39" s="69">
        <v>37</v>
      </c>
      <c r="B39" s="70" t="s">
        <v>171</v>
      </c>
      <c r="C39" s="70" t="s">
        <v>172</v>
      </c>
      <c r="D39" s="121">
        <f>'MID Term 2'!R43</f>
        <v>54</v>
      </c>
      <c r="E39" s="71" t="str">
        <f t="shared" si="0"/>
        <v>N</v>
      </c>
    </row>
    <row r="40" spans="1:5" ht="16.5" customHeight="1" x14ac:dyDescent="0.25">
      <c r="A40" s="69">
        <v>38</v>
      </c>
      <c r="B40" s="70" t="s">
        <v>173</v>
      </c>
      <c r="C40" s="70" t="s">
        <v>174</v>
      </c>
      <c r="D40" s="121">
        <f>'MID Term 2'!R44</f>
        <v>53</v>
      </c>
      <c r="E40" s="71" t="str">
        <f t="shared" si="0"/>
        <v>N</v>
      </c>
    </row>
    <row r="41" spans="1:5" ht="16.5" customHeight="1" x14ac:dyDescent="0.25">
      <c r="A41" s="69">
        <v>39</v>
      </c>
      <c r="B41" s="70" t="s">
        <v>175</v>
      </c>
      <c r="C41" s="70" t="s">
        <v>176</v>
      </c>
      <c r="D41" s="121">
        <f>'MID Term 2'!R45</f>
        <v>57</v>
      </c>
      <c r="E41" s="71" t="str">
        <f t="shared" si="0"/>
        <v>N</v>
      </c>
    </row>
    <row r="42" spans="1:5" ht="16.5" customHeight="1" x14ac:dyDescent="0.25">
      <c r="A42" s="69">
        <v>40</v>
      </c>
      <c r="B42" s="70" t="s">
        <v>177</v>
      </c>
      <c r="C42" s="70" t="s">
        <v>178</v>
      </c>
      <c r="D42" s="121">
        <f>'MID Term 2'!R46</f>
        <v>54</v>
      </c>
      <c r="E42" s="71" t="str">
        <f t="shared" si="0"/>
        <v>N</v>
      </c>
    </row>
    <row r="43" spans="1:5" ht="16.5" customHeight="1" x14ac:dyDescent="0.25">
      <c r="A43" s="69">
        <v>41</v>
      </c>
      <c r="B43" s="70" t="s">
        <v>179</v>
      </c>
      <c r="C43" s="70" t="s">
        <v>180</v>
      </c>
      <c r="D43" s="121">
        <f>'MID Term 2'!R47</f>
        <v>58</v>
      </c>
      <c r="E43" s="71" t="str">
        <f t="shared" si="0"/>
        <v>N</v>
      </c>
    </row>
    <row r="44" spans="1:5" ht="16.5" customHeight="1" x14ac:dyDescent="0.25">
      <c r="A44" s="69">
        <v>42</v>
      </c>
      <c r="B44" s="70" t="s">
        <v>181</v>
      </c>
      <c r="C44" s="70" t="s">
        <v>182</v>
      </c>
      <c r="D44" s="121">
        <f>'MID Term 2'!R48</f>
        <v>53</v>
      </c>
      <c r="E44" s="71" t="str">
        <f t="shared" si="0"/>
        <v>N</v>
      </c>
    </row>
    <row r="45" spans="1:5" ht="16.5" customHeight="1" x14ac:dyDescent="0.25">
      <c r="A45" s="69">
        <v>43</v>
      </c>
      <c r="B45" s="70" t="s">
        <v>183</v>
      </c>
      <c r="C45" s="70" t="s">
        <v>184</v>
      </c>
      <c r="D45" s="121">
        <f>'MID Term 2'!R49</f>
        <v>56</v>
      </c>
      <c r="E45" s="71" t="str">
        <f t="shared" si="0"/>
        <v>N</v>
      </c>
    </row>
    <row r="46" spans="1:5" ht="16.5" customHeight="1" x14ac:dyDescent="0.25">
      <c r="A46" s="69">
        <v>44</v>
      </c>
      <c r="B46" s="70" t="s">
        <v>185</v>
      </c>
      <c r="C46" s="70" t="s">
        <v>186</v>
      </c>
      <c r="D46" s="121">
        <f>'MID Term 2'!R50</f>
        <v>61</v>
      </c>
      <c r="E46" s="71" t="str">
        <f t="shared" si="0"/>
        <v>N</v>
      </c>
    </row>
    <row r="47" spans="1:5" ht="16.5" customHeight="1" x14ac:dyDescent="0.25">
      <c r="A47" s="69">
        <v>45</v>
      </c>
      <c r="B47" s="70" t="s">
        <v>187</v>
      </c>
      <c r="C47" s="70" t="s">
        <v>188</v>
      </c>
      <c r="D47" s="121">
        <f>'MID Term 2'!R51</f>
        <v>53</v>
      </c>
      <c r="E47" s="71" t="str">
        <f t="shared" si="0"/>
        <v>N</v>
      </c>
    </row>
    <row r="48" spans="1:5" ht="16.5" customHeight="1" x14ac:dyDescent="0.25">
      <c r="A48" s="69">
        <v>46</v>
      </c>
      <c r="B48" s="70" t="s">
        <v>189</v>
      </c>
      <c r="C48" s="70" t="s">
        <v>190</v>
      </c>
      <c r="D48" s="121">
        <f>'MID Term 2'!R52</f>
        <v>53</v>
      </c>
      <c r="E48" s="71" t="str">
        <f t="shared" si="0"/>
        <v>N</v>
      </c>
    </row>
    <row r="49" spans="1:5" ht="16.5" customHeight="1" x14ac:dyDescent="0.25">
      <c r="A49" s="69">
        <v>47</v>
      </c>
      <c r="B49" s="70" t="s">
        <v>191</v>
      </c>
      <c r="C49" s="70" t="s">
        <v>192</v>
      </c>
      <c r="D49" s="121">
        <f>'MID Term 2'!R53</f>
        <v>57</v>
      </c>
      <c r="E49" s="71" t="str">
        <f t="shared" si="0"/>
        <v>N</v>
      </c>
    </row>
    <row r="50" spans="1:5" ht="16.5" customHeight="1" x14ac:dyDescent="0.25">
      <c r="A50" s="69">
        <v>48</v>
      </c>
      <c r="B50" s="70" t="s">
        <v>193</v>
      </c>
      <c r="C50" s="70" t="s">
        <v>194</v>
      </c>
      <c r="D50" s="121">
        <f>'MID Term 2'!R54</f>
        <v>54</v>
      </c>
      <c r="E50" s="71" t="str">
        <f t="shared" si="0"/>
        <v>N</v>
      </c>
    </row>
    <row r="51" spans="1:5" ht="16.5" customHeight="1" x14ac:dyDescent="0.25">
      <c r="A51" s="69">
        <v>49</v>
      </c>
      <c r="B51" s="70" t="s">
        <v>195</v>
      </c>
      <c r="C51" s="70" t="s">
        <v>196</v>
      </c>
      <c r="D51" s="121">
        <f>'MID Term 2'!R55</f>
        <v>55</v>
      </c>
      <c r="E51" s="71" t="str">
        <f t="shared" si="0"/>
        <v>N</v>
      </c>
    </row>
    <row r="52" spans="1:5" ht="16.5" customHeight="1" x14ac:dyDescent="0.25">
      <c r="A52" s="69">
        <v>50</v>
      </c>
      <c r="B52" s="70" t="s">
        <v>197</v>
      </c>
      <c r="C52" s="70" t="s">
        <v>198</v>
      </c>
      <c r="D52" s="121">
        <f>'MID Term 2'!R56</f>
        <v>56</v>
      </c>
      <c r="E52" s="71" t="str">
        <f t="shared" si="0"/>
        <v>N</v>
      </c>
    </row>
    <row r="53" spans="1:5" ht="16.5" customHeight="1" x14ac:dyDescent="0.25">
      <c r="A53" s="69">
        <v>51</v>
      </c>
      <c r="B53" s="70" t="s">
        <v>199</v>
      </c>
      <c r="C53" s="70" t="s">
        <v>200</v>
      </c>
      <c r="D53" s="121">
        <f>'MID Term 2'!R57</f>
        <v>56</v>
      </c>
      <c r="E53" s="71" t="str">
        <f t="shared" si="0"/>
        <v>N</v>
      </c>
    </row>
    <row r="54" spans="1:5" ht="16.5" customHeight="1" x14ac:dyDescent="0.25">
      <c r="A54" s="69">
        <v>52</v>
      </c>
      <c r="B54" s="70" t="s">
        <v>201</v>
      </c>
      <c r="C54" s="70" t="s">
        <v>202</v>
      </c>
      <c r="D54" s="121">
        <f>'MID Term 2'!R58</f>
        <v>55</v>
      </c>
      <c r="E54" s="71" t="str">
        <f t="shared" si="0"/>
        <v>N</v>
      </c>
    </row>
    <row r="55" spans="1:5" ht="16.5" customHeight="1" x14ac:dyDescent="0.25">
      <c r="A55" s="69">
        <v>53</v>
      </c>
      <c r="B55" s="70" t="s">
        <v>203</v>
      </c>
      <c r="C55" s="70" t="s">
        <v>204</v>
      </c>
      <c r="D55" s="121">
        <f>'MID Term 2'!R59</f>
        <v>54</v>
      </c>
      <c r="E55" s="71" t="str">
        <f t="shared" si="0"/>
        <v>N</v>
      </c>
    </row>
    <row r="56" spans="1:5" ht="16.5" customHeight="1" x14ac:dyDescent="0.25">
      <c r="A56" s="69">
        <v>54</v>
      </c>
      <c r="B56" s="70" t="s">
        <v>205</v>
      </c>
      <c r="C56" s="70" t="s">
        <v>206</v>
      </c>
      <c r="D56" s="121">
        <f>'MID Term 2'!R60</f>
        <v>54</v>
      </c>
      <c r="E56" s="71" t="str">
        <f t="shared" si="0"/>
        <v>N</v>
      </c>
    </row>
    <row r="57" spans="1:5" ht="16.5" customHeight="1" x14ac:dyDescent="0.25">
      <c r="A57" s="69">
        <v>55</v>
      </c>
      <c r="B57" s="70" t="s">
        <v>207</v>
      </c>
      <c r="C57" s="70" t="s">
        <v>208</v>
      </c>
      <c r="D57" s="121">
        <f>'MID Term 2'!R61</f>
        <v>60</v>
      </c>
      <c r="E57" s="71" t="str">
        <f t="shared" si="0"/>
        <v>N</v>
      </c>
    </row>
    <row r="58" spans="1:5" ht="16.5" customHeight="1" x14ac:dyDescent="0.25">
      <c r="A58" s="69">
        <v>56</v>
      </c>
      <c r="B58" s="70" t="s">
        <v>209</v>
      </c>
      <c r="C58" s="70" t="s">
        <v>210</v>
      </c>
      <c r="D58" s="121">
        <f>'MID Term 2'!R62</f>
        <v>57</v>
      </c>
      <c r="E58" s="71" t="str">
        <f t="shared" si="0"/>
        <v>N</v>
      </c>
    </row>
    <row r="59" spans="1:5" ht="16.5" customHeight="1" x14ac:dyDescent="0.25">
      <c r="A59" s="69">
        <v>57</v>
      </c>
      <c r="B59" s="70" t="s">
        <v>211</v>
      </c>
      <c r="C59" s="70" t="s">
        <v>212</v>
      </c>
      <c r="D59" s="121">
        <f>'MID Term 2'!R63</f>
        <v>53</v>
      </c>
      <c r="E59" s="71" t="str">
        <f t="shared" si="0"/>
        <v>N</v>
      </c>
    </row>
    <row r="60" spans="1:5" ht="16.5" customHeight="1" x14ac:dyDescent="0.25">
      <c r="A60" s="69">
        <v>58</v>
      </c>
      <c r="B60" s="70" t="s">
        <v>213</v>
      </c>
      <c r="C60" s="70" t="s">
        <v>214</v>
      </c>
      <c r="D60" s="121">
        <f>'MID Term 2'!R64</f>
        <v>54</v>
      </c>
      <c r="E60" s="71" t="str">
        <f t="shared" si="0"/>
        <v>N</v>
      </c>
    </row>
    <row r="61" spans="1:5" ht="16.5" customHeight="1" x14ac:dyDescent="0.25">
      <c r="A61" s="69">
        <v>59</v>
      </c>
      <c r="B61" s="70" t="s">
        <v>215</v>
      </c>
      <c r="C61" s="70" t="s">
        <v>216</v>
      </c>
      <c r="D61" s="121">
        <f>'MID Term 2'!R65</f>
        <v>57</v>
      </c>
      <c r="E61" s="71" t="str">
        <f t="shared" si="0"/>
        <v>N</v>
      </c>
    </row>
    <row r="62" spans="1:5" ht="16.5" customHeight="1" x14ac:dyDescent="0.25">
      <c r="A62" s="69">
        <v>60</v>
      </c>
      <c r="B62" s="70" t="s">
        <v>217</v>
      </c>
      <c r="C62" s="70" t="s">
        <v>218</v>
      </c>
      <c r="D62" s="121">
        <f>'MID Term 2'!R66</f>
        <v>51</v>
      </c>
      <c r="E62" s="71" t="str">
        <f t="shared" si="0"/>
        <v>N</v>
      </c>
    </row>
    <row r="63" spans="1:5" ht="16.5" customHeight="1" x14ac:dyDescent="0.25">
      <c r="A63" s="69">
        <v>61</v>
      </c>
      <c r="B63" s="70" t="s">
        <v>219</v>
      </c>
      <c r="C63" s="70" t="s">
        <v>220</v>
      </c>
      <c r="D63" s="121">
        <f>'MID Term 2'!R67</f>
        <v>53</v>
      </c>
      <c r="E63" s="71" t="str">
        <f t="shared" si="0"/>
        <v>N</v>
      </c>
    </row>
    <row r="64" spans="1:5" ht="16.5" customHeight="1" x14ac:dyDescent="0.25">
      <c r="A64" s="69">
        <v>62</v>
      </c>
      <c r="B64" s="70" t="s">
        <v>221</v>
      </c>
      <c r="C64" s="70" t="s">
        <v>222</v>
      </c>
      <c r="D64" s="121">
        <f>'MID Term 2'!R68</f>
        <v>60</v>
      </c>
      <c r="E64" s="71" t="str">
        <f t="shared" si="0"/>
        <v>N</v>
      </c>
    </row>
    <row r="65" spans="1:5" ht="16.5" customHeight="1" x14ac:dyDescent="0.25">
      <c r="A65" s="69">
        <v>63</v>
      </c>
      <c r="B65" s="70" t="s">
        <v>223</v>
      </c>
      <c r="C65" s="70" t="s">
        <v>224</v>
      </c>
      <c r="D65" s="121">
        <f>'MID Term 2'!R69</f>
        <v>55</v>
      </c>
      <c r="E65" s="71" t="str">
        <f t="shared" si="0"/>
        <v>N</v>
      </c>
    </row>
    <row r="66" spans="1:5" ht="16.5" customHeight="1" x14ac:dyDescent="0.25">
      <c r="A66" s="69">
        <v>64</v>
      </c>
      <c r="B66" s="70" t="s">
        <v>225</v>
      </c>
      <c r="C66" s="70" t="s">
        <v>226</v>
      </c>
      <c r="D66" s="121">
        <f>'MID Term 2'!R70</f>
        <v>53</v>
      </c>
      <c r="E66" s="71" t="str">
        <f t="shared" si="0"/>
        <v>N</v>
      </c>
    </row>
    <row r="67" spans="1:5" ht="16.5" customHeight="1" x14ac:dyDescent="0.25">
      <c r="A67" s="69">
        <v>65</v>
      </c>
      <c r="B67" s="70" t="s">
        <v>227</v>
      </c>
      <c r="C67" s="70" t="s">
        <v>228</v>
      </c>
      <c r="D67" s="121">
        <f>'MID Term 2'!R71</f>
        <v>53</v>
      </c>
      <c r="E67" s="71" t="str">
        <f t="shared" si="0"/>
        <v>N</v>
      </c>
    </row>
    <row r="68" spans="1:5" ht="16.5" customHeight="1" x14ac:dyDescent="0.25">
      <c r="A68" s="69">
        <v>66</v>
      </c>
      <c r="B68" s="70" t="s">
        <v>229</v>
      </c>
      <c r="C68" s="70" t="s">
        <v>230</v>
      </c>
      <c r="D68" s="121">
        <f>'MID Term 2'!R72</f>
        <v>55</v>
      </c>
      <c r="E68" s="71" t="str">
        <f t="shared" ref="E68:E86" si="1">IF(D68&lt;=42,"Y","N")</f>
        <v>N</v>
      </c>
    </row>
    <row r="69" spans="1:5" ht="16.5" customHeight="1" x14ac:dyDescent="0.25">
      <c r="A69" s="69">
        <v>67</v>
      </c>
      <c r="B69" s="70" t="s">
        <v>231</v>
      </c>
      <c r="C69" s="70" t="s">
        <v>232</v>
      </c>
      <c r="D69" s="121">
        <f>'MID Term 2'!R73</f>
        <v>51</v>
      </c>
      <c r="E69" s="71" t="str">
        <f t="shared" si="1"/>
        <v>N</v>
      </c>
    </row>
    <row r="70" spans="1:5" ht="16.5" customHeight="1" x14ac:dyDescent="0.25">
      <c r="A70" s="69">
        <v>68</v>
      </c>
      <c r="B70" s="70" t="s">
        <v>233</v>
      </c>
      <c r="C70" s="70" t="s">
        <v>234</v>
      </c>
      <c r="D70" s="121">
        <f>'MID Term 2'!R74</f>
        <v>53</v>
      </c>
      <c r="E70" s="71" t="str">
        <f t="shared" si="1"/>
        <v>N</v>
      </c>
    </row>
    <row r="71" spans="1:5" ht="16.5" customHeight="1" x14ac:dyDescent="0.25">
      <c r="A71" s="69">
        <v>69</v>
      </c>
      <c r="B71" s="70" t="s">
        <v>235</v>
      </c>
      <c r="C71" s="70" t="s">
        <v>236</v>
      </c>
      <c r="D71" s="121">
        <f>'MID Term 2'!R75</f>
        <v>57</v>
      </c>
      <c r="E71" s="71" t="str">
        <f t="shared" si="1"/>
        <v>N</v>
      </c>
    </row>
    <row r="72" spans="1:5" ht="16.5" customHeight="1" x14ac:dyDescent="0.25">
      <c r="A72" s="69">
        <v>70</v>
      </c>
      <c r="B72" s="70" t="s">
        <v>237</v>
      </c>
      <c r="C72" s="70" t="s">
        <v>238</v>
      </c>
      <c r="D72" s="121">
        <f>'MID Term 2'!R76</f>
        <v>57</v>
      </c>
      <c r="E72" s="71" t="str">
        <f t="shared" si="1"/>
        <v>N</v>
      </c>
    </row>
    <row r="73" spans="1:5" ht="16.5" customHeight="1" x14ac:dyDescent="0.25">
      <c r="A73" s="69">
        <v>71</v>
      </c>
      <c r="B73" s="70" t="s">
        <v>239</v>
      </c>
      <c r="C73" s="70" t="s">
        <v>240</v>
      </c>
      <c r="D73" s="121">
        <f>'MID Term 2'!R77</f>
        <v>58</v>
      </c>
      <c r="E73" s="71" t="str">
        <f t="shared" si="1"/>
        <v>N</v>
      </c>
    </row>
    <row r="74" spans="1:5" ht="16.5" customHeight="1" x14ac:dyDescent="0.25">
      <c r="A74" s="69">
        <v>72</v>
      </c>
      <c r="B74" s="70" t="s">
        <v>241</v>
      </c>
      <c r="C74" s="70" t="s">
        <v>242</v>
      </c>
      <c r="D74" s="121">
        <f>'MID Term 2'!R78</f>
        <v>54</v>
      </c>
      <c r="E74" s="71" t="str">
        <f t="shared" si="1"/>
        <v>N</v>
      </c>
    </row>
    <row r="75" spans="1:5" ht="16.5" customHeight="1" x14ac:dyDescent="0.25">
      <c r="A75" s="69">
        <v>73</v>
      </c>
      <c r="B75" s="70" t="s">
        <v>243</v>
      </c>
      <c r="C75" s="70" t="s">
        <v>244</v>
      </c>
      <c r="D75" s="121">
        <f>'MID Term 2'!R79</f>
        <v>56</v>
      </c>
      <c r="E75" s="71" t="str">
        <f t="shared" si="1"/>
        <v>N</v>
      </c>
    </row>
    <row r="76" spans="1:5" ht="16.5" customHeight="1" x14ac:dyDescent="0.25">
      <c r="A76" s="69">
        <v>74</v>
      </c>
      <c r="B76" s="70" t="s">
        <v>245</v>
      </c>
      <c r="C76" s="70" t="s">
        <v>246</v>
      </c>
      <c r="D76" s="121">
        <f>'MID Term 2'!R80</f>
        <v>54</v>
      </c>
      <c r="E76" s="71" t="str">
        <f t="shared" si="1"/>
        <v>N</v>
      </c>
    </row>
    <row r="77" spans="1:5" ht="16.5" customHeight="1" x14ac:dyDescent="0.25">
      <c r="A77" s="69">
        <v>75</v>
      </c>
      <c r="B77" s="70" t="s">
        <v>247</v>
      </c>
      <c r="C77" s="70" t="s">
        <v>248</v>
      </c>
      <c r="D77" s="121">
        <f>'MID Term 2'!R81</f>
        <v>54</v>
      </c>
      <c r="E77" s="71" t="str">
        <f t="shared" si="1"/>
        <v>N</v>
      </c>
    </row>
    <row r="78" spans="1:5" ht="16.5" customHeight="1" x14ac:dyDescent="0.25">
      <c r="A78" s="69">
        <v>76</v>
      </c>
      <c r="B78" s="70" t="s">
        <v>249</v>
      </c>
      <c r="C78" s="70" t="s">
        <v>250</v>
      </c>
      <c r="D78" s="121">
        <f>'MID Term 2'!R82</f>
        <v>56</v>
      </c>
      <c r="E78" s="71" t="str">
        <f t="shared" si="1"/>
        <v>N</v>
      </c>
    </row>
    <row r="79" spans="1:5" ht="16.5" customHeight="1" x14ac:dyDescent="0.25">
      <c r="A79" s="69">
        <v>77</v>
      </c>
      <c r="B79" s="70" t="s">
        <v>251</v>
      </c>
      <c r="C79" s="70" t="s">
        <v>252</v>
      </c>
      <c r="D79" s="121">
        <f>'MID Term 2'!R83</f>
        <v>55</v>
      </c>
      <c r="E79" s="71" t="str">
        <f t="shared" si="1"/>
        <v>N</v>
      </c>
    </row>
    <row r="80" spans="1:5" ht="16.5" customHeight="1" x14ac:dyDescent="0.25">
      <c r="A80" s="69">
        <v>78</v>
      </c>
      <c r="B80" s="70" t="s">
        <v>253</v>
      </c>
      <c r="C80" s="70" t="s">
        <v>254</v>
      </c>
      <c r="D80" s="121">
        <f>'MID Term 2'!R84</f>
        <v>56</v>
      </c>
      <c r="E80" s="71" t="str">
        <f t="shared" si="1"/>
        <v>N</v>
      </c>
    </row>
    <row r="81" spans="1:5" ht="16.5" customHeight="1" x14ac:dyDescent="0.25">
      <c r="A81" s="69">
        <v>79</v>
      </c>
      <c r="B81" s="70" t="s">
        <v>255</v>
      </c>
      <c r="C81" s="70" t="s">
        <v>256</v>
      </c>
      <c r="D81" s="121">
        <f>'MID Term 2'!R85</f>
        <v>56</v>
      </c>
      <c r="E81" s="71" t="str">
        <f t="shared" si="1"/>
        <v>N</v>
      </c>
    </row>
    <row r="82" spans="1:5" ht="16.5" customHeight="1" x14ac:dyDescent="0.25">
      <c r="A82" s="69">
        <v>80</v>
      </c>
      <c r="B82" s="70" t="s">
        <v>257</v>
      </c>
      <c r="C82" s="70" t="s">
        <v>258</v>
      </c>
      <c r="D82" s="121">
        <f>'MID Term 2'!R86</f>
        <v>52</v>
      </c>
      <c r="E82" s="71" t="str">
        <f t="shared" si="1"/>
        <v>N</v>
      </c>
    </row>
    <row r="83" spans="1:5" ht="16.5" customHeight="1" x14ac:dyDescent="0.25">
      <c r="A83" s="69">
        <v>81</v>
      </c>
      <c r="B83" s="70" t="s">
        <v>259</v>
      </c>
      <c r="C83" s="70" t="s">
        <v>260</v>
      </c>
      <c r="D83" s="121">
        <f>'MID Term 2'!R87</f>
        <v>55</v>
      </c>
      <c r="E83" s="71" t="str">
        <f t="shared" si="1"/>
        <v>N</v>
      </c>
    </row>
    <row r="84" spans="1:5" ht="16.5" customHeight="1" x14ac:dyDescent="0.25">
      <c r="A84" s="69">
        <v>82</v>
      </c>
      <c r="B84" s="70" t="s">
        <v>261</v>
      </c>
      <c r="C84" s="70" t="s">
        <v>262</v>
      </c>
      <c r="D84" s="121">
        <f>'MID Term 2'!R88</f>
        <v>53</v>
      </c>
      <c r="E84" s="71" t="str">
        <f t="shared" si="1"/>
        <v>N</v>
      </c>
    </row>
    <row r="85" spans="1:5" ht="16.5" customHeight="1" x14ac:dyDescent="0.25">
      <c r="A85" s="69">
        <v>83</v>
      </c>
      <c r="B85" s="70" t="s">
        <v>263</v>
      </c>
      <c r="C85" s="70" t="s">
        <v>264</v>
      </c>
      <c r="D85" s="121">
        <f>'MID Term 2'!R89</f>
        <v>53</v>
      </c>
      <c r="E85" s="71" t="str">
        <f t="shared" si="1"/>
        <v>N</v>
      </c>
    </row>
    <row r="86" spans="1:5" ht="16.5" customHeight="1" x14ac:dyDescent="0.25">
      <c r="A86" s="69">
        <v>84</v>
      </c>
      <c r="B86" s="70" t="s">
        <v>265</v>
      </c>
      <c r="C86" s="70" t="s">
        <v>266</v>
      </c>
      <c r="D86" s="121">
        <f>'MID Term 2'!R90</f>
        <v>54</v>
      </c>
      <c r="E86" s="71" t="str">
        <f t="shared" si="1"/>
        <v>N</v>
      </c>
    </row>
    <row r="87" spans="1:5" ht="13.5" customHeight="1" x14ac:dyDescent="0.25">
      <c r="A87" s="69">
        <v>85</v>
      </c>
      <c r="B87" s="122" t="s">
        <v>267</v>
      </c>
      <c r="C87" s="122" t="s">
        <v>268</v>
      </c>
      <c r="D87" s="121">
        <f>'MID Term 2'!R91</f>
        <v>55</v>
      </c>
      <c r="E87" s="71" t="str">
        <f t="shared" ref="E87" si="2">IF(D87&lt;=42,"Y","N")</f>
        <v>N</v>
      </c>
    </row>
    <row r="88" spans="1:5" ht="13.5" customHeight="1" x14ac:dyDescent="0.25">
      <c r="A88" s="124">
        <v>86</v>
      </c>
      <c r="B88" s="123" t="s">
        <v>269</v>
      </c>
      <c r="C88" s="123" t="s">
        <v>270</v>
      </c>
      <c r="D88" s="121">
        <f>'MID Term 2'!R92</f>
        <v>61</v>
      </c>
      <c r="E88" s="71" t="str">
        <f t="shared" ref="E88:E120" si="3">IF(D88&lt;=42,"Y","N")</f>
        <v>N</v>
      </c>
    </row>
    <row r="89" spans="1:5" ht="13.5" customHeight="1" x14ac:dyDescent="0.25">
      <c r="A89" s="124">
        <v>87</v>
      </c>
      <c r="B89" s="123" t="s">
        <v>271</v>
      </c>
      <c r="C89" s="123" t="s">
        <v>272</v>
      </c>
      <c r="D89" s="121">
        <f>'MID Term 2'!R93</f>
        <v>55</v>
      </c>
      <c r="E89" s="71" t="str">
        <f t="shared" si="3"/>
        <v>N</v>
      </c>
    </row>
    <row r="90" spans="1:5" ht="13.5" customHeight="1" x14ac:dyDescent="0.25">
      <c r="A90" s="124">
        <v>88</v>
      </c>
      <c r="B90" s="123" t="s">
        <v>273</v>
      </c>
      <c r="C90" s="123" t="s">
        <v>274</v>
      </c>
      <c r="D90" s="121">
        <f>'MID Term 2'!R94</f>
        <v>54</v>
      </c>
      <c r="E90" s="71" t="str">
        <f t="shared" si="3"/>
        <v>N</v>
      </c>
    </row>
    <row r="91" spans="1:5" ht="13.5" customHeight="1" x14ac:dyDescent="0.25">
      <c r="A91" s="124">
        <v>89</v>
      </c>
      <c r="B91" s="123" t="s">
        <v>275</v>
      </c>
      <c r="C91" s="123" t="s">
        <v>276</v>
      </c>
      <c r="D91" s="121">
        <f>'MID Term 2'!R95</f>
        <v>54</v>
      </c>
      <c r="E91" s="71" t="str">
        <f t="shared" si="3"/>
        <v>N</v>
      </c>
    </row>
    <row r="92" spans="1:5" ht="13.5" customHeight="1" x14ac:dyDescent="0.25">
      <c r="A92" s="124">
        <v>90</v>
      </c>
      <c r="B92" s="123" t="s">
        <v>277</v>
      </c>
      <c r="C92" s="123" t="s">
        <v>278</v>
      </c>
      <c r="D92" s="121">
        <f>'MID Term 2'!R96</f>
        <v>55</v>
      </c>
      <c r="E92" s="71" t="str">
        <f t="shared" si="3"/>
        <v>N</v>
      </c>
    </row>
    <row r="93" spans="1:5" ht="13.5" customHeight="1" x14ac:dyDescent="0.25">
      <c r="A93" s="124">
        <v>91</v>
      </c>
      <c r="B93" s="123" t="s">
        <v>279</v>
      </c>
      <c r="C93" s="123" t="s">
        <v>280</v>
      </c>
      <c r="D93" s="121">
        <f>'MID Term 2'!R97</f>
        <v>55</v>
      </c>
      <c r="E93" s="71" t="str">
        <f t="shared" si="3"/>
        <v>N</v>
      </c>
    </row>
    <row r="94" spans="1:5" ht="13.5" customHeight="1" x14ac:dyDescent="0.25">
      <c r="A94" s="124">
        <v>92</v>
      </c>
      <c r="B94" s="123" t="s">
        <v>281</v>
      </c>
      <c r="C94" s="123" t="s">
        <v>282</v>
      </c>
      <c r="D94" s="121">
        <f>'MID Term 2'!R98</f>
        <v>55</v>
      </c>
      <c r="E94" s="71" t="str">
        <f t="shared" si="3"/>
        <v>N</v>
      </c>
    </row>
    <row r="95" spans="1:5" ht="13.5" customHeight="1" x14ac:dyDescent="0.25">
      <c r="A95" s="124">
        <v>93</v>
      </c>
      <c r="B95" s="123" t="s">
        <v>283</v>
      </c>
      <c r="C95" s="123" t="s">
        <v>284</v>
      </c>
      <c r="D95" s="121">
        <f>'MID Term 2'!R99</f>
        <v>55</v>
      </c>
      <c r="E95" s="71" t="str">
        <f t="shared" si="3"/>
        <v>N</v>
      </c>
    </row>
    <row r="96" spans="1:5" ht="13.5" customHeight="1" x14ac:dyDescent="0.25">
      <c r="A96" s="124">
        <v>94</v>
      </c>
      <c r="B96" s="123" t="s">
        <v>285</v>
      </c>
      <c r="C96" s="123" t="s">
        <v>286</v>
      </c>
      <c r="D96" s="121">
        <f>'MID Term 2'!R100</f>
        <v>54</v>
      </c>
      <c r="E96" s="71" t="str">
        <f t="shared" si="3"/>
        <v>N</v>
      </c>
    </row>
    <row r="97" spans="1:5" ht="13.5" customHeight="1" x14ac:dyDescent="0.25">
      <c r="A97" s="124">
        <v>95</v>
      </c>
      <c r="B97" s="123" t="s">
        <v>287</v>
      </c>
      <c r="C97" s="123" t="s">
        <v>288</v>
      </c>
      <c r="D97" s="121">
        <f>'MID Term 2'!R101</f>
        <v>59</v>
      </c>
      <c r="E97" s="71" t="str">
        <f t="shared" si="3"/>
        <v>N</v>
      </c>
    </row>
    <row r="98" spans="1:5" ht="13.5" customHeight="1" x14ac:dyDescent="0.25">
      <c r="A98" s="124">
        <v>96</v>
      </c>
      <c r="B98" s="123" t="s">
        <v>289</v>
      </c>
      <c r="C98" s="123" t="s">
        <v>290</v>
      </c>
      <c r="D98" s="121">
        <f>'MID Term 2'!R102</f>
        <v>57</v>
      </c>
      <c r="E98" s="71" t="str">
        <f t="shared" si="3"/>
        <v>N</v>
      </c>
    </row>
    <row r="99" spans="1:5" ht="13.5" customHeight="1" x14ac:dyDescent="0.25">
      <c r="A99" s="124">
        <v>97</v>
      </c>
      <c r="B99" s="123" t="s">
        <v>291</v>
      </c>
      <c r="C99" s="123" t="s">
        <v>292</v>
      </c>
      <c r="D99" s="121">
        <f>'MID Term 2'!R103</f>
        <v>55</v>
      </c>
      <c r="E99" s="71" t="str">
        <f t="shared" si="3"/>
        <v>N</v>
      </c>
    </row>
    <row r="100" spans="1:5" ht="13.5" customHeight="1" x14ac:dyDescent="0.25">
      <c r="A100" s="124">
        <v>98</v>
      </c>
      <c r="B100" s="123" t="s">
        <v>293</v>
      </c>
      <c r="C100" s="123" t="s">
        <v>294</v>
      </c>
      <c r="D100" s="121">
        <f>'MID Term 2'!R104</f>
        <v>56</v>
      </c>
      <c r="E100" s="71" t="str">
        <f t="shared" si="3"/>
        <v>N</v>
      </c>
    </row>
    <row r="101" spans="1:5" ht="13.5" customHeight="1" x14ac:dyDescent="0.25">
      <c r="A101" s="124">
        <v>99</v>
      </c>
      <c r="B101" s="123" t="s">
        <v>295</v>
      </c>
      <c r="C101" s="123" t="s">
        <v>296</v>
      </c>
      <c r="D101" s="121">
        <f>'MID Term 2'!R105</f>
        <v>55</v>
      </c>
      <c r="E101" s="71" t="str">
        <f t="shared" si="3"/>
        <v>N</v>
      </c>
    </row>
    <row r="102" spans="1:5" ht="13.5" customHeight="1" x14ac:dyDescent="0.25">
      <c r="A102" s="124">
        <v>100</v>
      </c>
      <c r="B102" s="123" t="s">
        <v>297</v>
      </c>
      <c r="C102" s="123" t="s">
        <v>298</v>
      </c>
      <c r="D102" s="121">
        <f>'MID Term 2'!R106</f>
        <v>53</v>
      </c>
      <c r="E102" s="71" t="str">
        <f t="shared" si="3"/>
        <v>N</v>
      </c>
    </row>
    <row r="103" spans="1:5" ht="13.5" customHeight="1" x14ac:dyDescent="0.25">
      <c r="A103" s="124">
        <v>101</v>
      </c>
      <c r="B103" s="123" t="s">
        <v>299</v>
      </c>
      <c r="C103" s="123" t="s">
        <v>300</v>
      </c>
      <c r="D103" s="121">
        <f>'MID Term 2'!R107</f>
        <v>56</v>
      </c>
      <c r="E103" s="71" t="str">
        <f t="shared" si="3"/>
        <v>N</v>
      </c>
    </row>
    <row r="104" spans="1:5" ht="13.5" customHeight="1" x14ac:dyDescent="0.25">
      <c r="A104" s="124">
        <v>102</v>
      </c>
      <c r="B104" s="123" t="s">
        <v>301</v>
      </c>
      <c r="C104" s="123" t="s">
        <v>302</v>
      </c>
      <c r="D104" s="121">
        <f>'MID Term 2'!R108</f>
        <v>51</v>
      </c>
      <c r="E104" s="71" t="str">
        <f t="shared" si="3"/>
        <v>N</v>
      </c>
    </row>
    <row r="105" spans="1:5" ht="13.5" customHeight="1" x14ac:dyDescent="0.25">
      <c r="A105" s="124">
        <v>103</v>
      </c>
      <c r="B105" s="123" t="s">
        <v>303</v>
      </c>
      <c r="C105" s="123" t="s">
        <v>304</v>
      </c>
      <c r="D105" s="121">
        <f>'MID Term 2'!R109</f>
        <v>53</v>
      </c>
      <c r="E105" s="71" t="str">
        <f t="shared" si="3"/>
        <v>N</v>
      </c>
    </row>
    <row r="106" spans="1:5" ht="13.5" customHeight="1" x14ac:dyDescent="0.25">
      <c r="A106" s="124">
        <v>104</v>
      </c>
      <c r="B106" s="123" t="s">
        <v>305</v>
      </c>
      <c r="C106" s="123" t="s">
        <v>306</v>
      </c>
      <c r="D106" s="121">
        <f>'MID Term 2'!R110</f>
        <v>54</v>
      </c>
      <c r="E106" s="71" t="str">
        <f t="shared" si="3"/>
        <v>N</v>
      </c>
    </row>
    <row r="107" spans="1:5" ht="13.5" customHeight="1" x14ac:dyDescent="0.25">
      <c r="A107" s="124">
        <v>105</v>
      </c>
      <c r="B107" s="123" t="s">
        <v>307</v>
      </c>
      <c r="C107" s="123" t="s">
        <v>308</v>
      </c>
      <c r="D107" s="121">
        <f>'MID Term 2'!R111</f>
        <v>56</v>
      </c>
      <c r="E107" s="71" t="str">
        <f t="shared" si="3"/>
        <v>N</v>
      </c>
    </row>
    <row r="108" spans="1:5" ht="13.5" customHeight="1" x14ac:dyDescent="0.25">
      <c r="A108" s="124">
        <v>106</v>
      </c>
      <c r="B108" s="123" t="s">
        <v>309</v>
      </c>
      <c r="C108" s="123" t="s">
        <v>310</v>
      </c>
      <c r="D108" s="121">
        <f>'MID Term 2'!R112</f>
        <v>60</v>
      </c>
      <c r="E108" s="71" t="str">
        <f t="shared" si="3"/>
        <v>N</v>
      </c>
    </row>
    <row r="109" spans="1:5" ht="13.5" customHeight="1" x14ac:dyDescent="0.25">
      <c r="A109" s="124">
        <v>107</v>
      </c>
      <c r="B109" s="123" t="s">
        <v>311</v>
      </c>
      <c r="C109" s="123" t="s">
        <v>312</v>
      </c>
      <c r="D109" s="121">
        <f>'MID Term 2'!R113</f>
        <v>51</v>
      </c>
      <c r="E109" s="71" t="str">
        <f t="shared" si="3"/>
        <v>N</v>
      </c>
    </row>
    <row r="110" spans="1:5" ht="13.5" customHeight="1" x14ac:dyDescent="0.25">
      <c r="A110" s="124">
        <v>108</v>
      </c>
      <c r="B110" s="123" t="s">
        <v>313</v>
      </c>
      <c r="C110" s="123" t="s">
        <v>314</v>
      </c>
      <c r="D110" s="121">
        <f>'MID Term 2'!R114</f>
        <v>54</v>
      </c>
      <c r="E110" s="71" t="str">
        <f t="shared" si="3"/>
        <v>N</v>
      </c>
    </row>
    <row r="111" spans="1:5" ht="13.5" customHeight="1" x14ac:dyDescent="0.25">
      <c r="A111" s="124">
        <v>109</v>
      </c>
      <c r="B111" s="123" t="s">
        <v>315</v>
      </c>
      <c r="C111" s="123" t="s">
        <v>316</v>
      </c>
      <c r="D111" s="121">
        <f>'MID Term 2'!R115</f>
        <v>54</v>
      </c>
      <c r="E111" s="71" t="str">
        <f t="shared" si="3"/>
        <v>N</v>
      </c>
    </row>
    <row r="112" spans="1:5" ht="13.5" customHeight="1" x14ac:dyDescent="0.25">
      <c r="A112" s="124">
        <v>110</v>
      </c>
      <c r="B112" s="123" t="s">
        <v>317</v>
      </c>
      <c r="C112" s="123" t="s">
        <v>318</v>
      </c>
      <c r="D112" s="121">
        <f>'MID Term 2'!R116</f>
        <v>57</v>
      </c>
      <c r="E112" s="71" t="str">
        <f t="shared" si="3"/>
        <v>N</v>
      </c>
    </row>
    <row r="113" spans="1:5" ht="13.5" customHeight="1" x14ac:dyDescent="0.25">
      <c r="A113" s="124">
        <v>111</v>
      </c>
      <c r="B113" s="123" t="s">
        <v>319</v>
      </c>
      <c r="C113" s="123" t="s">
        <v>320</v>
      </c>
      <c r="D113" s="121">
        <f>'MID Term 2'!R117</f>
        <v>62</v>
      </c>
      <c r="E113" s="71" t="str">
        <f t="shared" si="3"/>
        <v>N</v>
      </c>
    </row>
    <row r="114" spans="1:5" ht="13.5" customHeight="1" x14ac:dyDescent="0.25">
      <c r="A114" s="124">
        <v>112</v>
      </c>
      <c r="B114" s="123" t="s">
        <v>321</v>
      </c>
      <c r="C114" s="123" t="s">
        <v>322</v>
      </c>
      <c r="D114" s="121">
        <f>'MID Term 2'!R118</f>
        <v>52</v>
      </c>
      <c r="E114" s="71" t="str">
        <f t="shared" si="3"/>
        <v>N</v>
      </c>
    </row>
    <row r="115" spans="1:5" ht="13.5" customHeight="1" x14ac:dyDescent="0.25">
      <c r="A115" s="124">
        <v>113</v>
      </c>
      <c r="B115" s="123" t="s">
        <v>323</v>
      </c>
      <c r="C115" s="123" t="s">
        <v>324</v>
      </c>
      <c r="D115" s="121">
        <f>'MID Term 2'!R119</f>
        <v>56</v>
      </c>
      <c r="E115" s="71" t="str">
        <f t="shared" si="3"/>
        <v>N</v>
      </c>
    </row>
    <row r="116" spans="1:5" ht="13.5" customHeight="1" x14ac:dyDescent="0.25">
      <c r="A116" s="124">
        <v>114</v>
      </c>
      <c r="B116" s="123" t="s">
        <v>325</v>
      </c>
      <c r="C116" s="123" t="s">
        <v>326</v>
      </c>
      <c r="D116" s="121">
        <f>'MID Term 2'!R120</f>
        <v>55</v>
      </c>
      <c r="E116" s="71" t="str">
        <f t="shared" si="3"/>
        <v>N</v>
      </c>
    </row>
    <row r="117" spans="1:5" ht="13.5" customHeight="1" x14ac:dyDescent="0.25">
      <c r="A117" s="124">
        <v>115</v>
      </c>
      <c r="B117" s="123" t="s">
        <v>327</v>
      </c>
      <c r="C117" s="123" t="s">
        <v>328</v>
      </c>
      <c r="D117" s="121">
        <f>'MID Term 2'!R121</f>
        <v>51</v>
      </c>
      <c r="E117" s="71" t="str">
        <f t="shared" si="3"/>
        <v>N</v>
      </c>
    </row>
    <row r="118" spans="1:5" ht="13.5" customHeight="1" x14ac:dyDescent="0.25">
      <c r="A118" s="124">
        <v>116</v>
      </c>
      <c r="B118" s="123" t="s">
        <v>329</v>
      </c>
      <c r="C118" s="123" t="s">
        <v>330</v>
      </c>
      <c r="D118" s="121">
        <f>'MID Term 2'!R122</f>
        <v>57</v>
      </c>
      <c r="E118" s="71" t="str">
        <f t="shared" si="3"/>
        <v>N</v>
      </c>
    </row>
    <row r="119" spans="1:5" ht="13.5" customHeight="1" x14ac:dyDescent="0.25">
      <c r="A119" s="124">
        <v>117</v>
      </c>
      <c r="B119" s="123" t="s">
        <v>331</v>
      </c>
      <c r="C119" s="123" t="s">
        <v>332</v>
      </c>
      <c r="D119" s="121">
        <f>'MID Term 2'!R123</f>
        <v>53</v>
      </c>
      <c r="E119" s="71" t="str">
        <f t="shared" si="3"/>
        <v>N</v>
      </c>
    </row>
    <row r="120" spans="1:5" ht="13.5" customHeight="1" x14ac:dyDescent="0.25">
      <c r="A120" s="124">
        <v>118</v>
      </c>
      <c r="B120" s="123" t="s">
        <v>333</v>
      </c>
      <c r="C120" s="123" t="s">
        <v>334</v>
      </c>
      <c r="D120" s="121">
        <f>'MID Term 2'!R124</f>
        <v>54</v>
      </c>
      <c r="E120" s="71" t="str">
        <f t="shared" si="3"/>
        <v>N</v>
      </c>
    </row>
    <row r="121" spans="1:5" ht="13.5" customHeight="1" x14ac:dyDescent="0.25"/>
    <row r="122" spans="1:5" ht="13.5" customHeight="1" x14ac:dyDescent="0.25"/>
    <row r="123" spans="1:5" ht="13.5" customHeight="1" x14ac:dyDescent="0.25"/>
    <row r="124" spans="1:5" ht="13.5" customHeight="1" x14ac:dyDescent="0.25"/>
    <row r="125" spans="1:5" ht="13.5" customHeight="1" x14ac:dyDescent="0.25"/>
    <row r="126" spans="1:5" ht="13.5" customHeight="1" x14ac:dyDescent="0.25"/>
    <row r="127" spans="1:5" ht="13.5" customHeight="1" x14ac:dyDescent="0.25"/>
    <row r="128" spans="1:5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</sheetData>
  <mergeCells count="1">
    <mergeCell ref="A1:E1"/>
  </mergeCells>
  <conditionalFormatting sqref="E3:E120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4"/>
  <sheetViews>
    <sheetView topLeftCell="F97" workbookViewId="0">
      <selection activeCell="Q128" sqref="Q128"/>
    </sheetView>
  </sheetViews>
  <sheetFormatPr defaultColWidth="12.59765625" defaultRowHeight="15" customHeight="1" x14ac:dyDescent="0.25"/>
  <cols>
    <col min="1" max="1" width="5.69921875" customWidth="1"/>
    <col min="2" max="2" width="13.5" customWidth="1"/>
    <col min="3" max="3" width="27.8984375" customWidth="1"/>
    <col min="4" max="4" width="14.3984375" customWidth="1"/>
    <col min="5" max="13" width="12.09765625" customWidth="1"/>
    <col min="14" max="15" width="8" customWidth="1"/>
    <col min="16" max="25" width="7.59765625" customWidth="1"/>
  </cols>
  <sheetData>
    <row r="1" spans="1:26" ht="19.5" customHeight="1" x14ac:dyDescent="0.25">
      <c r="A1" s="9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80"/>
    </row>
    <row r="2" spans="1:26" ht="19.5" customHeight="1" x14ac:dyDescent="0.25">
      <c r="A2" s="95" t="s">
        <v>70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80"/>
    </row>
    <row r="3" spans="1:26" ht="19.5" customHeight="1" x14ac:dyDescent="0.25">
      <c r="A3" s="95" t="str">
        <f>'CO-PO Mapping'!A3:P3</f>
        <v>IV YEAR VII SEM SEC A and B (8TT6-60.2)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80"/>
    </row>
    <row r="4" spans="1:26" ht="19.5" customHeight="1" x14ac:dyDescent="0.35">
      <c r="A4" s="95" t="str">
        <f>'CO-PO Mapping'!A4:P4</f>
        <v>SUBJECT: DISASTER MANAGEMENT                                                                                                      Faculty: Mr. Nishit Jain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80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6" ht="19.5" customHeight="1" x14ac:dyDescent="0.3">
      <c r="A5" s="103" t="s">
        <v>25</v>
      </c>
      <c r="B5" s="102" t="s">
        <v>26</v>
      </c>
      <c r="C5" s="31" t="s">
        <v>27</v>
      </c>
      <c r="D5" s="103" t="s">
        <v>18</v>
      </c>
      <c r="E5" s="103" t="s">
        <v>19</v>
      </c>
      <c r="F5" s="103" t="s">
        <v>20</v>
      </c>
      <c r="G5" s="103" t="s">
        <v>21</v>
      </c>
      <c r="H5" s="103" t="s">
        <v>22</v>
      </c>
      <c r="I5" s="95" t="s">
        <v>71</v>
      </c>
      <c r="J5" s="76"/>
      <c r="K5" s="76"/>
      <c r="L5" s="76"/>
      <c r="M5" s="80"/>
      <c r="N5" s="103" t="s">
        <v>30</v>
      </c>
      <c r="O5" s="103" t="s">
        <v>30</v>
      </c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ht="19.5" customHeight="1" x14ac:dyDescent="0.3">
      <c r="A6" s="104"/>
      <c r="B6" s="104"/>
      <c r="C6" s="31" t="s">
        <v>56</v>
      </c>
      <c r="D6" s="82"/>
      <c r="E6" s="82"/>
      <c r="F6" s="82"/>
      <c r="G6" s="82"/>
      <c r="H6" s="82"/>
      <c r="I6" s="103" t="s">
        <v>18</v>
      </c>
      <c r="J6" s="103" t="s">
        <v>19</v>
      </c>
      <c r="K6" s="103" t="s">
        <v>20</v>
      </c>
      <c r="L6" s="103" t="s">
        <v>21</v>
      </c>
      <c r="M6" s="103" t="s">
        <v>22</v>
      </c>
      <c r="N6" s="104"/>
      <c r="O6" s="104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 x14ac:dyDescent="0.3">
      <c r="A7" s="104"/>
      <c r="B7" s="104"/>
      <c r="C7" s="31"/>
      <c r="D7" s="31" t="s">
        <v>30</v>
      </c>
      <c r="E7" s="31" t="s">
        <v>30</v>
      </c>
      <c r="F7" s="31" t="s">
        <v>30</v>
      </c>
      <c r="G7" s="31" t="s">
        <v>30</v>
      </c>
      <c r="H7" s="31" t="s">
        <v>30</v>
      </c>
      <c r="I7" s="82"/>
      <c r="J7" s="82"/>
      <c r="K7" s="82"/>
      <c r="L7" s="82"/>
      <c r="M7" s="82"/>
      <c r="N7" s="82"/>
      <c r="O7" s="82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 x14ac:dyDescent="0.3">
      <c r="A8" s="82"/>
      <c r="B8" s="82"/>
      <c r="C8" s="31" t="s">
        <v>32</v>
      </c>
      <c r="D8" s="31">
        <f>' MID Term 1'!D6+'MID Term 2'!D6</f>
        <v>28</v>
      </c>
      <c r="E8" s="31">
        <f>' MID Term 1'!H6+'MID Term 2'!E6</f>
        <v>28</v>
      </c>
      <c r="F8" s="31">
        <f>' MID Term 1'!L6+'MID Term 2'!F6</f>
        <v>28</v>
      </c>
      <c r="G8" s="31">
        <f>' MID Term 1'!P6+'MID Term 2'!J6</f>
        <v>28</v>
      </c>
      <c r="H8" s="31">
        <f>' MID Term 1'!Q6+'MID Term 2'!N6</f>
        <v>28</v>
      </c>
      <c r="I8" s="108">
        <v>0.75</v>
      </c>
      <c r="J8" s="108">
        <v>0.75</v>
      </c>
      <c r="K8" s="108">
        <v>0.75</v>
      </c>
      <c r="L8" s="108">
        <v>0.75</v>
      </c>
      <c r="M8" s="108">
        <v>0.75</v>
      </c>
      <c r="N8" s="103">
        <f>SUM(D8:H8)</f>
        <v>140</v>
      </c>
      <c r="O8" s="10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 x14ac:dyDescent="0.3">
      <c r="A9" s="95" t="s">
        <v>35</v>
      </c>
      <c r="B9" s="76"/>
      <c r="C9" s="80"/>
      <c r="D9" s="40">
        <v>0.75</v>
      </c>
      <c r="E9" s="40">
        <v>0.75</v>
      </c>
      <c r="F9" s="40">
        <v>0.75</v>
      </c>
      <c r="G9" s="40">
        <v>0.75</v>
      </c>
      <c r="H9" s="40">
        <v>0.75</v>
      </c>
      <c r="I9" s="82"/>
      <c r="J9" s="82"/>
      <c r="K9" s="82"/>
      <c r="L9" s="82"/>
      <c r="M9" s="82"/>
      <c r="N9" s="82"/>
      <c r="O9" s="82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 x14ac:dyDescent="0.3">
      <c r="A10" s="13">
        <v>1</v>
      </c>
      <c r="B10" s="14" t="s">
        <v>99</v>
      </c>
      <c r="C10" s="14" t="s">
        <v>100</v>
      </c>
      <c r="D10" s="33">
        <f>' MID Term 1'!D7+'MID Term 2'!D7</f>
        <v>24</v>
      </c>
      <c r="E10" s="33">
        <f>' MID Term 1'!H7+'MID Term 2'!E7</f>
        <v>22</v>
      </c>
      <c r="F10" s="33">
        <f>' MID Term 1'!L7+'MID Term 2'!F7</f>
        <v>22</v>
      </c>
      <c r="G10" s="33">
        <f>' MID Term 1'!P7+'MID Term 2'!J7</f>
        <v>21</v>
      </c>
      <c r="H10" s="33">
        <f>' MID Term 1'!Q7+'MID Term 2'!N7</f>
        <v>23</v>
      </c>
      <c r="I10" s="33">
        <f t="shared" ref="I10:I93" si="0">IF((D10/$D$8)&gt;=$I$8,1,0)</f>
        <v>1</v>
      </c>
      <c r="J10" s="33">
        <f t="shared" ref="J10:J93" si="1">IF((E10/$E$8)&gt;=$J$8,1,0)</f>
        <v>1</v>
      </c>
      <c r="K10" s="33">
        <f t="shared" ref="K10:K93" si="2">IF((F10/$F$8)&gt;=$K$8,1,0)</f>
        <v>1</v>
      </c>
      <c r="L10" s="33">
        <f t="shared" ref="L10:L93" si="3">IF((G10/$G$8)&gt;=$L$8,1,0)</f>
        <v>1</v>
      </c>
      <c r="M10" s="33">
        <f t="shared" ref="M10:M93" si="4">IF((H10/$H$8)&gt;=$M$8,1,0)</f>
        <v>1</v>
      </c>
      <c r="N10" s="33">
        <f t="shared" ref="N10:N93" si="5">SUM(D10:H10)</f>
        <v>112</v>
      </c>
      <c r="O10" s="33">
        <f t="shared" ref="O10:O93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 x14ac:dyDescent="0.3">
      <c r="A11" s="13">
        <v>2</v>
      </c>
      <c r="B11" s="14" t="s">
        <v>101</v>
      </c>
      <c r="C11" s="14" t="s">
        <v>102</v>
      </c>
      <c r="D11" s="33">
        <f>' MID Term 1'!D8+'MID Term 2'!D8</f>
        <v>26</v>
      </c>
      <c r="E11" s="33">
        <f>' MID Term 1'!H8+'MID Term 2'!E8</f>
        <v>23</v>
      </c>
      <c r="F11" s="33">
        <f>' MID Term 1'!L8+'MID Term 2'!F8</f>
        <v>24</v>
      </c>
      <c r="G11" s="33">
        <f>' MID Term 1'!P8+'MID Term 2'!J8</f>
        <v>23</v>
      </c>
      <c r="H11" s="33">
        <f>' MID Term 1'!Q8+'MID Term 2'!N8</f>
        <v>24</v>
      </c>
      <c r="I11" s="33">
        <f t="shared" ref="I11:I74" si="7">IF((D11/$D$8)&gt;=$I$8,1,0)</f>
        <v>1</v>
      </c>
      <c r="J11" s="33">
        <f t="shared" ref="J11:J74" si="8">IF((E11/$E$8)&gt;=$J$8,1,0)</f>
        <v>1</v>
      </c>
      <c r="K11" s="33">
        <f t="shared" ref="K11:K74" si="9">IF((F11/$F$8)&gt;=$K$8,1,0)</f>
        <v>1</v>
      </c>
      <c r="L11" s="33">
        <f t="shared" ref="L11:L74" si="10">IF((G11/$G$8)&gt;=$L$8,1,0)</f>
        <v>1</v>
      </c>
      <c r="M11" s="33">
        <f t="shared" ref="M11:M74" si="11">IF((H11/$H$8)&gt;=$M$8,1,0)</f>
        <v>1</v>
      </c>
      <c r="N11" s="33">
        <f t="shared" ref="N11:N74" si="12">SUM(D11:H11)</f>
        <v>120</v>
      </c>
      <c r="O11" s="33">
        <f t="shared" ref="O11:O74" si="13">ROUND(N11/2,0)</f>
        <v>60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 x14ac:dyDescent="0.3">
      <c r="A12" s="13">
        <v>3</v>
      </c>
      <c r="B12" s="14" t="s">
        <v>103</v>
      </c>
      <c r="C12" s="14" t="s">
        <v>104</v>
      </c>
      <c r="D12" s="33">
        <f>' MID Term 1'!D9+'MID Term 2'!D9</f>
        <v>25</v>
      </c>
      <c r="E12" s="33">
        <f>' MID Term 1'!H9+'MID Term 2'!E9</f>
        <v>23</v>
      </c>
      <c r="F12" s="33">
        <f>' MID Term 1'!L9+'MID Term 2'!F9</f>
        <v>23</v>
      </c>
      <c r="G12" s="33">
        <f>' MID Term 1'!P9+'MID Term 2'!J9</f>
        <v>22</v>
      </c>
      <c r="H12" s="33">
        <f>' MID Term 1'!Q9+'MID Term 2'!N9</f>
        <v>23</v>
      </c>
      <c r="I12" s="33">
        <f t="shared" si="7"/>
        <v>1</v>
      </c>
      <c r="J12" s="33">
        <f t="shared" si="8"/>
        <v>1</v>
      </c>
      <c r="K12" s="33">
        <f t="shared" si="9"/>
        <v>1</v>
      </c>
      <c r="L12" s="33">
        <f t="shared" si="10"/>
        <v>1</v>
      </c>
      <c r="M12" s="33">
        <f t="shared" si="11"/>
        <v>1</v>
      </c>
      <c r="N12" s="33">
        <f t="shared" si="12"/>
        <v>116</v>
      </c>
      <c r="O12" s="33">
        <f t="shared" si="13"/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1"/>
    </row>
    <row r="13" spans="1:26" ht="19.5" customHeight="1" x14ac:dyDescent="0.3">
      <c r="A13" s="13">
        <v>4</v>
      </c>
      <c r="B13" s="14" t="s">
        <v>105</v>
      </c>
      <c r="C13" s="14" t="s">
        <v>106</v>
      </c>
      <c r="D13" s="33">
        <f>' MID Term 1'!D10+'MID Term 2'!D10</f>
        <v>28</v>
      </c>
      <c r="E13" s="33">
        <f>' MID Term 1'!H10+'MID Term 2'!E10</f>
        <v>22</v>
      </c>
      <c r="F13" s="33">
        <f>' MID Term 1'!L10+'MID Term 2'!F10</f>
        <v>22</v>
      </c>
      <c r="G13" s="33">
        <f>' MID Term 1'!P10+'MID Term 2'!J10</f>
        <v>22</v>
      </c>
      <c r="H13" s="33">
        <f>' MID Term 1'!Q10+'MID Term 2'!N10</f>
        <v>22</v>
      </c>
      <c r="I13" s="33">
        <f t="shared" si="7"/>
        <v>1</v>
      </c>
      <c r="J13" s="33">
        <f t="shared" si="8"/>
        <v>1</v>
      </c>
      <c r="K13" s="33">
        <f t="shared" si="9"/>
        <v>1</v>
      </c>
      <c r="L13" s="33">
        <f t="shared" si="10"/>
        <v>1</v>
      </c>
      <c r="M13" s="33">
        <f t="shared" si="11"/>
        <v>1</v>
      </c>
      <c r="N13" s="33">
        <f t="shared" si="12"/>
        <v>116</v>
      </c>
      <c r="O13" s="33">
        <f t="shared" si="13"/>
        <v>58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1"/>
    </row>
    <row r="14" spans="1:26" ht="19.5" customHeight="1" x14ac:dyDescent="0.3">
      <c r="A14" s="13">
        <v>5</v>
      </c>
      <c r="B14" s="14" t="s">
        <v>107</v>
      </c>
      <c r="C14" s="14" t="s">
        <v>108</v>
      </c>
      <c r="D14" s="33">
        <f>' MID Term 1'!D11+'MID Term 2'!D11</f>
        <v>23</v>
      </c>
      <c r="E14" s="33">
        <f>' MID Term 1'!H11+'MID Term 2'!E11</f>
        <v>21</v>
      </c>
      <c r="F14" s="33">
        <f>' MID Term 1'!L11+'MID Term 2'!F11</f>
        <v>21</v>
      </c>
      <c r="G14" s="33">
        <f>' MID Term 1'!P11+'MID Term 2'!J11</f>
        <v>20</v>
      </c>
      <c r="H14" s="33">
        <f>' MID Term 1'!Q11+'MID Term 2'!N11</f>
        <v>22</v>
      </c>
      <c r="I14" s="33">
        <f t="shared" si="7"/>
        <v>1</v>
      </c>
      <c r="J14" s="33">
        <f t="shared" si="8"/>
        <v>1</v>
      </c>
      <c r="K14" s="33">
        <f t="shared" si="9"/>
        <v>1</v>
      </c>
      <c r="L14" s="33">
        <f t="shared" si="10"/>
        <v>0</v>
      </c>
      <c r="M14" s="33">
        <f t="shared" si="11"/>
        <v>1</v>
      </c>
      <c r="N14" s="33">
        <f t="shared" si="12"/>
        <v>107</v>
      </c>
      <c r="O14" s="33">
        <f t="shared" si="13"/>
        <v>54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1"/>
    </row>
    <row r="15" spans="1:26" ht="19.5" customHeight="1" x14ac:dyDescent="0.3">
      <c r="A15" s="13">
        <v>6</v>
      </c>
      <c r="B15" s="14" t="s">
        <v>109</v>
      </c>
      <c r="C15" s="14" t="s">
        <v>110</v>
      </c>
      <c r="D15" s="33">
        <f>' MID Term 1'!D12+'MID Term 2'!D12</f>
        <v>24</v>
      </c>
      <c r="E15" s="33">
        <f>' MID Term 1'!H12+'MID Term 2'!E12</f>
        <v>22</v>
      </c>
      <c r="F15" s="33">
        <f>' MID Term 1'!L12+'MID Term 2'!F12</f>
        <v>22</v>
      </c>
      <c r="G15" s="33">
        <f>' MID Term 1'!P12+'MID Term 2'!J12</f>
        <v>21</v>
      </c>
      <c r="H15" s="33">
        <f>' MID Term 1'!Q12+'MID Term 2'!N12</f>
        <v>23</v>
      </c>
      <c r="I15" s="33">
        <f t="shared" si="7"/>
        <v>1</v>
      </c>
      <c r="J15" s="33">
        <f t="shared" si="8"/>
        <v>1</v>
      </c>
      <c r="K15" s="33">
        <f t="shared" si="9"/>
        <v>1</v>
      </c>
      <c r="L15" s="33">
        <f t="shared" si="10"/>
        <v>1</v>
      </c>
      <c r="M15" s="33">
        <f t="shared" si="11"/>
        <v>1</v>
      </c>
      <c r="N15" s="33">
        <f t="shared" si="12"/>
        <v>112</v>
      </c>
      <c r="O15" s="33">
        <f t="shared" si="13"/>
        <v>56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1"/>
    </row>
    <row r="16" spans="1:26" ht="19.5" customHeight="1" x14ac:dyDescent="0.3">
      <c r="A16" s="13">
        <v>7</v>
      </c>
      <c r="B16" s="14" t="s">
        <v>111</v>
      </c>
      <c r="C16" s="14" t="s">
        <v>112</v>
      </c>
      <c r="D16" s="33">
        <f>' MID Term 1'!D13+'MID Term 2'!D13</f>
        <v>23</v>
      </c>
      <c r="E16" s="33">
        <f>' MID Term 1'!H13+'MID Term 2'!E13</f>
        <v>21</v>
      </c>
      <c r="F16" s="33">
        <f>' MID Term 1'!L13+'MID Term 2'!F13</f>
        <v>21</v>
      </c>
      <c r="G16" s="33">
        <f>' MID Term 1'!P13+'MID Term 2'!J13</f>
        <v>21</v>
      </c>
      <c r="H16" s="33">
        <f>' MID Term 1'!Q13+'MID Term 2'!N13</f>
        <v>22</v>
      </c>
      <c r="I16" s="33">
        <f t="shared" si="7"/>
        <v>1</v>
      </c>
      <c r="J16" s="33">
        <f t="shared" si="8"/>
        <v>1</v>
      </c>
      <c r="K16" s="33">
        <f t="shared" si="9"/>
        <v>1</v>
      </c>
      <c r="L16" s="33">
        <f t="shared" si="10"/>
        <v>1</v>
      </c>
      <c r="M16" s="33">
        <f t="shared" si="11"/>
        <v>1</v>
      </c>
      <c r="N16" s="33">
        <f t="shared" si="12"/>
        <v>108</v>
      </c>
      <c r="O16" s="33">
        <f t="shared" si="13"/>
        <v>54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1"/>
    </row>
    <row r="17" spans="1:26" ht="19.5" customHeight="1" x14ac:dyDescent="0.3">
      <c r="A17" s="13">
        <v>8</v>
      </c>
      <c r="B17" s="14" t="s">
        <v>113</v>
      </c>
      <c r="C17" s="14" t="s">
        <v>114</v>
      </c>
      <c r="D17" s="33">
        <f>' MID Term 1'!D14+'MID Term 2'!D14</f>
        <v>23</v>
      </c>
      <c r="E17" s="33">
        <f>' MID Term 1'!H14+'MID Term 2'!E14</f>
        <v>21</v>
      </c>
      <c r="F17" s="33">
        <f>' MID Term 1'!L14+'MID Term 2'!F14</f>
        <v>22</v>
      </c>
      <c r="G17" s="33">
        <f>' MID Term 1'!P14+'MID Term 2'!J14</f>
        <v>21</v>
      </c>
      <c r="H17" s="33">
        <f>' MID Term 1'!Q14+'MID Term 2'!N14</f>
        <v>22</v>
      </c>
      <c r="I17" s="33">
        <f t="shared" si="7"/>
        <v>1</v>
      </c>
      <c r="J17" s="33">
        <f t="shared" si="8"/>
        <v>1</v>
      </c>
      <c r="K17" s="33">
        <f t="shared" si="9"/>
        <v>1</v>
      </c>
      <c r="L17" s="33">
        <f t="shared" si="10"/>
        <v>1</v>
      </c>
      <c r="M17" s="33">
        <f t="shared" si="11"/>
        <v>1</v>
      </c>
      <c r="N17" s="33">
        <f t="shared" si="12"/>
        <v>109</v>
      </c>
      <c r="O17" s="33">
        <f t="shared" si="13"/>
        <v>55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1"/>
    </row>
    <row r="18" spans="1:26" ht="19.5" customHeight="1" x14ac:dyDescent="0.3">
      <c r="A18" s="13">
        <v>9</v>
      </c>
      <c r="B18" s="14" t="s">
        <v>115</v>
      </c>
      <c r="C18" s="14" t="s">
        <v>116</v>
      </c>
      <c r="D18" s="33">
        <f>' MID Term 1'!D15+'MID Term 2'!D15</f>
        <v>28</v>
      </c>
      <c r="E18" s="33">
        <f>' MID Term 1'!H15+'MID Term 2'!E15</f>
        <v>22</v>
      </c>
      <c r="F18" s="33">
        <f>' MID Term 1'!L15+'MID Term 2'!F15</f>
        <v>22</v>
      </c>
      <c r="G18" s="33">
        <f>' MID Term 1'!P15+'MID Term 2'!J15</f>
        <v>21</v>
      </c>
      <c r="H18" s="33">
        <f>' MID Term 1'!Q15+'MID Term 2'!N15</f>
        <v>23</v>
      </c>
      <c r="I18" s="33">
        <f t="shared" si="7"/>
        <v>1</v>
      </c>
      <c r="J18" s="33">
        <f t="shared" si="8"/>
        <v>1</v>
      </c>
      <c r="K18" s="33">
        <f t="shared" si="9"/>
        <v>1</v>
      </c>
      <c r="L18" s="33">
        <f t="shared" si="10"/>
        <v>1</v>
      </c>
      <c r="M18" s="33">
        <f t="shared" si="11"/>
        <v>1</v>
      </c>
      <c r="N18" s="33">
        <f t="shared" si="12"/>
        <v>116</v>
      </c>
      <c r="O18" s="33">
        <f t="shared" si="13"/>
        <v>58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1"/>
    </row>
    <row r="19" spans="1:26" ht="19.5" customHeight="1" x14ac:dyDescent="0.3">
      <c r="A19" s="13">
        <v>10</v>
      </c>
      <c r="B19" s="14" t="s">
        <v>117</v>
      </c>
      <c r="C19" s="14" t="s">
        <v>118</v>
      </c>
      <c r="D19" s="33">
        <f>' MID Term 1'!D16+'MID Term 2'!D16</f>
        <v>24</v>
      </c>
      <c r="E19" s="33">
        <f>' MID Term 1'!H16+'MID Term 2'!E16</f>
        <v>22</v>
      </c>
      <c r="F19" s="33">
        <f>' MID Term 1'!L16+'MID Term 2'!F16</f>
        <v>22</v>
      </c>
      <c r="G19" s="33">
        <f>' MID Term 1'!P16+'MID Term 2'!J16</f>
        <v>22</v>
      </c>
      <c r="H19" s="33">
        <f>' MID Term 1'!Q16+'MID Term 2'!N16</f>
        <v>22</v>
      </c>
      <c r="I19" s="33">
        <f t="shared" si="7"/>
        <v>1</v>
      </c>
      <c r="J19" s="33">
        <f t="shared" si="8"/>
        <v>1</v>
      </c>
      <c r="K19" s="33">
        <f t="shared" si="9"/>
        <v>1</v>
      </c>
      <c r="L19" s="33">
        <f t="shared" si="10"/>
        <v>1</v>
      </c>
      <c r="M19" s="33">
        <f t="shared" si="11"/>
        <v>1</v>
      </c>
      <c r="N19" s="33">
        <f t="shared" si="12"/>
        <v>112</v>
      </c>
      <c r="O19" s="33">
        <f t="shared" si="13"/>
        <v>56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1"/>
    </row>
    <row r="20" spans="1:26" ht="19.5" customHeight="1" x14ac:dyDescent="0.3">
      <c r="A20" s="13">
        <v>11</v>
      </c>
      <c r="B20" s="14" t="s">
        <v>119</v>
      </c>
      <c r="C20" s="14" t="s">
        <v>120</v>
      </c>
      <c r="D20" s="33">
        <f>' MID Term 1'!D17+'MID Term 2'!D17</f>
        <v>28</v>
      </c>
      <c r="E20" s="33">
        <f>' MID Term 1'!H17+'MID Term 2'!E17</f>
        <v>23</v>
      </c>
      <c r="F20" s="33">
        <f>' MID Term 1'!L17+'MID Term 2'!F17</f>
        <v>24</v>
      </c>
      <c r="G20" s="33">
        <f>' MID Term 1'!P17+'MID Term 2'!J17</f>
        <v>21</v>
      </c>
      <c r="H20" s="33">
        <f>' MID Term 1'!Q17+'MID Term 2'!N17</f>
        <v>23</v>
      </c>
      <c r="I20" s="33">
        <f t="shared" si="7"/>
        <v>1</v>
      </c>
      <c r="J20" s="33">
        <f t="shared" si="8"/>
        <v>1</v>
      </c>
      <c r="K20" s="33">
        <f t="shared" si="9"/>
        <v>1</v>
      </c>
      <c r="L20" s="33">
        <f t="shared" si="10"/>
        <v>1</v>
      </c>
      <c r="M20" s="33">
        <f t="shared" si="11"/>
        <v>1</v>
      </c>
      <c r="N20" s="33">
        <f t="shared" si="12"/>
        <v>119</v>
      </c>
      <c r="O20" s="33">
        <f t="shared" si="13"/>
        <v>60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1"/>
    </row>
    <row r="21" spans="1:26" ht="19.5" customHeight="1" x14ac:dyDescent="0.3">
      <c r="A21" s="13">
        <v>12</v>
      </c>
      <c r="B21" s="14" t="s">
        <v>121</v>
      </c>
      <c r="C21" s="14" t="s">
        <v>122</v>
      </c>
      <c r="D21" s="33">
        <f>' MID Term 1'!D18+'MID Term 2'!D18</f>
        <v>24</v>
      </c>
      <c r="E21" s="33">
        <f>' MID Term 1'!H18+'MID Term 2'!E18</f>
        <v>22</v>
      </c>
      <c r="F21" s="33">
        <f>' MID Term 1'!L18+'MID Term 2'!F18</f>
        <v>22</v>
      </c>
      <c r="G21" s="33">
        <f>' MID Term 1'!P18+'MID Term 2'!J18</f>
        <v>20</v>
      </c>
      <c r="H21" s="33">
        <f>' MID Term 1'!Q18+'MID Term 2'!N18</f>
        <v>22</v>
      </c>
      <c r="I21" s="33">
        <f t="shared" si="7"/>
        <v>1</v>
      </c>
      <c r="J21" s="33">
        <f t="shared" si="8"/>
        <v>1</v>
      </c>
      <c r="K21" s="33">
        <f t="shared" si="9"/>
        <v>1</v>
      </c>
      <c r="L21" s="33">
        <f t="shared" si="10"/>
        <v>0</v>
      </c>
      <c r="M21" s="33">
        <f t="shared" si="11"/>
        <v>1</v>
      </c>
      <c r="N21" s="33">
        <f t="shared" si="12"/>
        <v>110</v>
      </c>
      <c r="O21" s="33">
        <f t="shared" si="13"/>
        <v>55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1"/>
    </row>
    <row r="22" spans="1:26" ht="19.5" customHeight="1" x14ac:dyDescent="0.3">
      <c r="A22" s="13">
        <v>13</v>
      </c>
      <c r="B22" s="14" t="s">
        <v>123</v>
      </c>
      <c r="C22" s="14" t="s">
        <v>124</v>
      </c>
      <c r="D22" s="33">
        <f>' MID Term 1'!D19+'MID Term 2'!D19</f>
        <v>28</v>
      </c>
      <c r="E22" s="33">
        <f>' MID Term 1'!H19+'MID Term 2'!E19</f>
        <v>23</v>
      </c>
      <c r="F22" s="33">
        <f>' MID Term 1'!L19+'MID Term 2'!F19</f>
        <v>24</v>
      </c>
      <c r="G22" s="33">
        <f>' MID Term 1'!P19+'MID Term 2'!J19</f>
        <v>23</v>
      </c>
      <c r="H22" s="33">
        <f>' MID Term 1'!Q19+'MID Term 2'!N19</f>
        <v>24</v>
      </c>
      <c r="I22" s="33">
        <f t="shared" si="7"/>
        <v>1</v>
      </c>
      <c r="J22" s="33">
        <f t="shared" si="8"/>
        <v>1</v>
      </c>
      <c r="K22" s="33">
        <f t="shared" si="9"/>
        <v>1</v>
      </c>
      <c r="L22" s="33">
        <f t="shared" si="10"/>
        <v>1</v>
      </c>
      <c r="M22" s="33">
        <f t="shared" si="11"/>
        <v>1</v>
      </c>
      <c r="N22" s="33">
        <f t="shared" si="12"/>
        <v>122</v>
      </c>
      <c r="O22" s="33">
        <f t="shared" si="13"/>
        <v>61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 x14ac:dyDescent="0.3">
      <c r="A23" s="13">
        <v>14</v>
      </c>
      <c r="B23" s="14" t="s">
        <v>125</v>
      </c>
      <c r="C23" s="14" t="s">
        <v>126</v>
      </c>
      <c r="D23" s="33">
        <f>' MID Term 1'!D20+'MID Term 2'!D20</f>
        <v>26</v>
      </c>
      <c r="E23" s="33">
        <f>' MID Term 1'!H20+'MID Term 2'!E20</f>
        <v>23</v>
      </c>
      <c r="F23" s="33">
        <f>' MID Term 1'!L20+'MID Term 2'!F20</f>
        <v>24</v>
      </c>
      <c r="G23" s="33">
        <f>' MID Term 1'!P20+'MID Term 2'!J20</f>
        <v>22</v>
      </c>
      <c r="H23" s="33">
        <f>' MID Term 1'!Q20+'MID Term 2'!N20</f>
        <v>24</v>
      </c>
      <c r="I23" s="33">
        <f t="shared" si="7"/>
        <v>1</v>
      </c>
      <c r="J23" s="33">
        <f t="shared" si="8"/>
        <v>1</v>
      </c>
      <c r="K23" s="33">
        <f t="shared" si="9"/>
        <v>1</v>
      </c>
      <c r="L23" s="33">
        <f t="shared" si="10"/>
        <v>1</v>
      </c>
      <c r="M23" s="33">
        <f t="shared" si="11"/>
        <v>1</v>
      </c>
      <c r="N23" s="33">
        <f t="shared" si="12"/>
        <v>119</v>
      </c>
      <c r="O23" s="33">
        <f t="shared" si="13"/>
        <v>60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 x14ac:dyDescent="0.3">
      <c r="A24" s="13">
        <v>15</v>
      </c>
      <c r="B24" s="14" t="s">
        <v>127</v>
      </c>
      <c r="C24" s="14" t="s">
        <v>128</v>
      </c>
      <c r="D24" s="33">
        <f>' MID Term 1'!D21+'MID Term 2'!D21</f>
        <v>23</v>
      </c>
      <c r="E24" s="33">
        <f>' MID Term 1'!H21+'MID Term 2'!E21</f>
        <v>21</v>
      </c>
      <c r="F24" s="33">
        <f>' MID Term 1'!L21+'MID Term 2'!F21</f>
        <v>22</v>
      </c>
      <c r="G24" s="33">
        <f>' MID Term 1'!P21+'MID Term 2'!J21</f>
        <v>21</v>
      </c>
      <c r="H24" s="33">
        <f>' MID Term 1'!Q21+'MID Term 2'!N21</f>
        <v>22</v>
      </c>
      <c r="I24" s="33">
        <f t="shared" si="7"/>
        <v>1</v>
      </c>
      <c r="J24" s="33">
        <f t="shared" si="8"/>
        <v>1</v>
      </c>
      <c r="K24" s="33">
        <f t="shared" si="9"/>
        <v>1</v>
      </c>
      <c r="L24" s="33">
        <f t="shared" si="10"/>
        <v>1</v>
      </c>
      <c r="M24" s="33">
        <f t="shared" si="11"/>
        <v>1</v>
      </c>
      <c r="N24" s="33">
        <f t="shared" si="12"/>
        <v>109</v>
      </c>
      <c r="O24" s="33">
        <f t="shared" si="13"/>
        <v>55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 x14ac:dyDescent="0.3">
      <c r="A25" s="13">
        <v>16</v>
      </c>
      <c r="B25" s="14" t="s">
        <v>129</v>
      </c>
      <c r="C25" s="14" t="s">
        <v>130</v>
      </c>
      <c r="D25" s="33">
        <f>' MID Term 1'!D22+'MID Term 2'!D22</f>
        <v>28</v>
      </c>
      <c r="E25" s="33">
        <f>' MID Term 1'!H22+'MID Term 2'!E22</f>
        <v>22</v>
      </c>
      <c r="F25" s="33">
        <f>' MID Term 1'!L22+'MID Term 2'!F22</f>
        <v>22</v>
      </c>
      <c r="G25" s="33">
        <f>' MID Term 1'!P22+'MID Term 2'!J22</f>
        <v>21</v>
      </c>
      <c r="H25" s="33">
        <f>' MID Term 1'!Q22+'MID Term 2'!N22</f>
        <v>22</v>
      </c>
      <c r="I25" s="33">
        <f t="shared" si="7"/>
        <v>1</v>
      </c>
      <c r="J25" s="33">
        <f t="shared" si="8"/>
        <v>1</v>
      </c>
      <c r="K25" s="33">
        <f t="shared" si="9"/>
        <v>1</v>
      </c>
      <c r="L25" s="33">
        <f t="shared" si="10"/>
        <v>1</v>
      </c>
      <c r="M25" s="33">
        <f t="shared" si="11"/>
        <v>1</v>
      </c>
      <c r="N25" s="33">
        <f t="shared" si="12"/>
        <v>115</v>
      </c>
      <c r="O25" s="33">
        <f t="shared" si="13"/>
        <v>58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 x14ac:dyDescent="0.3">
      <c r="A26" s="13">
        <v>17</v>
      </c>
      <c r="B26" s="14" t="s">
        <v>131</v>
      </c>
      <c r="C26" s="14" t="s">
        <v>132</v>
      </c>
      <c r="D26" s="33">
        <f>' MID Term 1'!D23+'MID Term 2'!D23</f>
        <v>24</v>
      </c>
      <c r="E26" s="33">
        <f>' MID Term 1'!H23+'MID Term 2'!E23</f>
        <v>22</v>
      </c>
      <c r="F26" s="33">
        <f>' MID Term 1'!L23+'MID Term 2'!F23</f>
        <v>22</v>
      </c>
      <c r="G26" s="33">
        <f>' MID Term 1'!P23+'MID Term 2'!J23</f>
        <v>21</v>
      </c>
      <c r="H26" s="33">
        <f>' MID Term 1'!Q23+'MID Term 2'!N23</f>
        <v>23</v>
      </c>
      <c r="I26" s="33">
        <f t="shared" si="7"/>
        <v>1</v>
      </c>
      <c r="J26" s="33">
        <f t="shared" si="8"/>
        <v>1</v>
      </c>
      <c r="K26" s="33">
        <f t="shared" si="9"/>
        <v>1</v>
      </c>
      <c r="L26" s="33">
        <f t="shared" si="10"/>
        <v>1</v>
      </c>
      <c r="M26" s="33">
        <f t="shared" si="11"/>
        <v>1</v>
      </c>
      <c r="N26" s="33">
        <f t="shared" si="12"/>
        <v>112</v>
      </c>
      <c r="O26" s="33">
        <f t="shared" si="13"/>
        <v>56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 x14ac:dyDescent="0.3">
      <c r="A27" s="13">
        <v>18</v>
      </c>
      <c r="B27" s="14" t="s">
        <v>133</v>
      </c>
      <c r="C27" s="14" t="s">
        <v>134</v>
      </c>
      <c r="D27" s="33">
        <f>' MID Term 1'!D24+'MID Term 2'!D24</f>
        <v>23</v>
      </c>
      <c r="E27" s="33">
        <f>' MID Term 1'!H24+'MID Term 2'!E24</f>
        <v>21</v>
      </c>
      <c r="F27" s="33">
        <f>' MID Term 1'!L24+'MID Term 2'!F24</f>
        <v>21</v>
      </c>
      <c r="G27" s="33">
        <f>' MID Term 1'!P24+'MID Term 2'!J24</f>
        <v>21</v>
      </c>
      <c r="H27" s="33">
        <f>' MID Term 1'!Q24+'MID Term 2'!N24</f>
        <v>22</v>
      </c>
      <c r="I27" s="33">
        <f t="shared" si="7"/>
        <v>1</v>
      </c>
      <c r="J27" s="33">
        <f t="shared" si="8"/>
        <v>1</v>
      </c>
      <c r="K27" s="33">
        <f t="shared" si="9"/>
        <v>1</v>
      </c>
      <c r="L27" s="33">
        <f t="shared" si="10"/>
        <v>1</v>
      </c>
      <c r="M27" s="33">
        <f t="shared" si="11"/>
        <v>1</v>
      </c>
      <c r="N27" s="33">
        <f t="shared" si="12"/>
        <v>108</v>
      </c>
      <c r="O27" s="33">
        <f t="shared" si="13"/>
        <v>54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 x14ac:dyDescent="0.3">
      <c r="A28" s="13">
        <v>19</v>
      </c>
      <c r="B28" s="14" t="s">
        <v>135</v>
      </c>
      <c r="C28" s="14" t="s">
        <v>136</v>
      </c>
      <c r="D28" s="33">
        <f>' MID Term 1'!D25+'MID Term 2'!D25</f>
        <v>28</v>
      </c>
      <c r="E28" s="33">
        <f>' MID Term 1'!H25+'MID Term 2'!E25</f>
        <v>23</v>
      </c>
      <c r="F28" s="33">
        <f>' MID Term 1'!L25+'MID Term 2'!F25</f>
        <v>23</v>
      </c>
      <c r="G28" s="33">
        <f>' MID Term 1'!P25+'MID Term 2'!J25</f>
        <v>22</v>
      </c>
      <c r="H28" s="33">
        <f>' MID Term 1'!Q25+'MID Term 2'!N25</f>
        <v>22</v>
      </c>
      <c r="I28" s="33">
        <f t="shared" si="7"/>
        <v>1</v>
      </c>
      <c r="J28" s="33">
        <f t="shared" si="8"/>
        <v>1</v>
      </c>
      <c r="K28" s="33">
        <f t="shared" si="9"/>
        <v>1</v>
      </c>
      <c r="L28" s="33">
        <f t="shared" si="10"/>
        <v>1</v>
      </c>
      <c r="M28" s="33">
        <f t="shared" si="11"/>
        <v>1</v>
      </c>
      <c r="N28" s="33">
        <f t="shared" si="12"/>
        <v>118</v>
      </c>
      <c r="O28" s="33">
        <f t="shared" si="13"/>
        <v>59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 x14ac:dyDescent="0.3">
      <c r="A29" s="13">
        <v>20</v>
      </c>
      <c r="B29" s="14" t="s">
        <v>137</v>
      </c>
      <c r="C29" s="14" t="s">
        <v>138</v>
      </c>
      <c r="D29" s="33">
        <f>' MID Term 1'!D26+'MID Term 2'!D26</f>
        <v>28</v>
      </c>
      <c r="E29" s="33">
        <f>' MID Term 1'!H26+'MID Term 2'!E26</f>
        <v>22</v>
      </c>
      <c r="F29" s="33">
        <f>' MID Term 1'!L26+'MID Term 2'!F26</f>
        <v>22</v>
      </c>
      <c r="G29" s="33">
        <f>' MID Term 1'!P26+'MID Term 2'!J26</f>
        <v>20</v>
      </c>
      <c r="H29" s="33">
        <f>' MID Term 1'!Q26+'MID Term 2'!N26</f>
        <v>22</v>
      </c>
      <c r="I29" s="33">
        <f t="shared" si="7"/>
        <v>1</v>
      </c>
      <c r="J29" s="33">
        <f t="shared" si="8"/>
        <v>1</v>
      </c>
      <c r="K29" s="33">
        <f t="shared" si="9"/>
        <v>1</v>
      </c>
      <c r="L29" s="33">
        <f t="shared" si="10"/>
        <v>0</v>
      </c>
      <c r="M29" s="33">
        <f t="shared" si="11"/>
        <v>1</v>
      </c>
      <c r="N29" s="33">
        <f t="shared" si="12"/>
        <v>114</v>
      </c>
      <c r="O29" s="33">
        <f t="shared" si="13"/>
        <v>57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 x14ac:dyDescent="0.3">
      <c r="A30" s="13">
        <v>21</v>
      </c>
      <c r="B30" s="14" t="s">
        <v>139</v>
      </c>
      <c r="C30" s="14" t="s">
        <v>140</v>
      </c>
      <c r="D30" s="33">
        <f>' MID Term 1'!D27+'MID Term 2'!D27</f>
        <v>24</v>
      </c>
      <c r="E30" s="33">
        <f>' MID Term 1'!H27+'MID Term 2'!E27</f>
        <v>22</v>
      </c>
      <c r="F30" s="33">
        <f>' MID Term 1'!L27+'MID Term 2'!F27</f>
        <v>22</v>
      </c>
      <c r="G30" s="33">
        <f>' MID Term 1'!P27+'MID Term 2'!J27</f>
        <v>20</v>
      </c>
      <c r="H30" s="33">
        <f>' MID Term 1'!Q27+'MID Term 2'!N27</f>
        <v>22</v>
      </c>
      <c r="I30" s="33">
        <f t="shared" si="7"/>
        <v>1</v>
      </c>
      <c r="J30" s="33">
        <f t="shared" si="8"/>
        <v>1</v>
      </c>
      <c r="K30" s="33">
        <f t="shared" si="9"/>
        <v>1</v>
      </c>
      <c r="L30" s="33">
        <f t="shared" si="10"/>
        <v>0</v>
      </c>
      <c r="M30" s="33">
        <f t="shared" si="11"/>
        <v>1</v>
      </c>
      <c r="N30" s="33">
        <f t="shared" si="12"/>
        <v>110</v>
      </c>
      <c r="O30" s="33">
        <f t="shared" si="13"/>
        <v>55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 x14ac:dyDescent="0.3">
      <c r="A31" s="13">
        <v>22</v>
      </c>
      <c r="B31" s="14" t="s">
        <v>141</v>
      </c>
      <c r="C31" s="14" t="s">
        <v>142</v>
      </c>
      <c r="D31" s="33">
        <f>' MID Term 1'!D28+'MID Term 2'!D28</f>
        <v>23</v>
      </c>
      <c r="E31" s="33">
        <f>' MID Term 1'!H28+'MID Term 2'!E28</f>
        <v>21</v>
      </c>
      <c r="F31" s="33">
        <f>' MID Term 1'!L28+'MID Term 2'!F28</f>
        <v>21</v>
      </c>
      <c r="G31" s="33">
        <f>' MID Term 1'!P28+'MID Term 2'!J28</f>
        <v>20</v>
      </c>
      <c r="H31" s="33">
        <f>' MID Term 1'!Q28+'MID Term 2'!N28</f>
        <v>22</v>
      </c>
      <c r="I31" s="33">
        <f t="shared" si="7"/>
        <v>1</v>
      </c>
      <c r="J31" s="33">
        <f t="shared" si="8"/>
        <v>1</v>
      </c>
      <c r="K31" s="33">
        <f t="shared" si="9"/>
        <v>1</v>
      </c>
      <c r="L31" s="33">
        <f t="shared" si="10"/>
        <v>0</v>
      </c>
      <c r="M31" s="33">
        <f t="shared" si="11"/>
        <v>1</v>
      </c>
      <c r="N31" s="33">
        <f t="shared" si="12"/>
        <v>107</v>
      </c>
      <c r="O31" s="33">
        <f t="shared" si="13"/>
        <v>54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 x14ac:dyDescent="0.3">
      <c r="A32" s="13">
        <v>23</v>
      </c>
      <c r="B32" s="14" t="s">
        <v>143</v>
      </c>
      <c r="C32" s="14" t="s">
        <v>144</v>
      </c>
      <c r="D32" s="33">
        <f>' MID Term 1'!D29+'MID Term 2'!D29</f>
        <v>23</v>
      </c>
      <c r="E32" s="33">
        <f>' MID Term 1'!H29+'MID Term 2'!E29</f>
        <v>21</v>
      </c>
      <c r="F32" s="33">
        <f>' MID Term 1'!L29+'MID Term 2'!F29</f>
        <v>22</v>
      </c>
      <c r="G32" s="33">
        <f>' MID Term 1'!P29+'MID Term 2'!J29</f>
        <v>21</v>
      </c>
      <c r="H32" s="33">
        <f>' MID Term 1'!Q29+'MID Term 2'!N29</f>
        <v>21</v>
      </c>
      <c r="I32" s="33">
        <f t="shared" si="7"/>
        <v>1</v>
      </c>
      <c r="J32" s="33">
        <f t="shared" si="8"/>
        <v>1</v>
      </c>
      <c r="K32" s="33">
        <f t="shared" si="9"/>
        <v>1</v>
      </c>
      <c r="L32" s="33">
        <f t="shared" si="10"/>
        <v>1</v>
      </c>
      <c r="M32" s="33">
        <f t="shared" si="11"/>
        <v>1</v>
      </c>
      <c r="N32" s="33">
        <f t="shared" si="12"/>
        <v>108</v>
      </c>
      <c r="O32" s="33">
        <f t="shared" si="13"/>
        <v>54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3">
      <c r="A33" s="13">
        <v>24</v>
      </c>
      <c r="B33" s="14" t="s">
        <v>145</v>
      </c>
      <c r="C33" s="14" t="s">
        <v>146</v>
      </c>
      <c r="D33" s="33">
        <f>' MID Term 1'!D30+'MID Term 2'!D30</f>
        <v>25</v>
      </c>
      <c r="E33" s="33">
        <f>' MID Term 1'!H30+'MID Term 2'!E30</f>
        <v>23</v>
      </c>
      <c r="F33" s="33">
        <f>' MID Term 1'!L30+'MID Term 2'!F30</f>
        <v>24</v>
      </c>
      <c r="G33" s="33">
        <f>' MID Term 1'!P30+'MID Term 2'!J30</f>
        <v>22</v>
      </c>
      <c r="H33" s="33">
        <f>' MID Term 1'!Q30+'MID Term 2'!N30</f>
        <v>22</v>
      </c>
      <c r="I33" s="33">
        <f t="shared" si="7"/>
        <v>1</v>
      </c>
      <c r="J33" s="33">
        <f t="shared" si="8"/>
        <v>1</v>
      </c>
      <c r="K33" s="33">
        <f t="shared" si="9"/>
        <v>1</v>
      </c>
      <c r="L33" s="33">
        <f t="shared" si="10"/>
        <v>1</v>
      </c>
      <c r="M33" s="33">
        <f t="shared" si="11"/>
        <v>1</v>
      </c>
      <c r="N33" s="33">
        <f t="shared" si="12"/>
        <v>116</v>
      </c>
      <c r="O33" s="33">
        <f t="shared" si="13"/>
        <v>58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3">
      <c r="A34" s="13">
        <v>25</v>
      </c>
      <c r="B34" s="14" t="s">
        <v>147</v>
      </c>
      <c r="C34" s="14" t="s">
        <v>148</v>
      </c>
      <c r="D34" s="33">
        <f>' MID Term 1'!D31+'MID Term 2'!D31</f>
        <v>25</v>
      </c>
      <c r="E34" s="33">
        <f>' MID Term 1'!H31+'MID Term 2'!E31</f>
        <v>23</v>
      </c>
      <c r="F34" s="33">
        <f>' MID Term 1'!L31+'MID Term 2'!F31</f>
        <v>24</v>
      </c>
      <c r="G34" s="33">
        <f>' MID Term 1'!P31+'MID Term 2'!J31</f>
        <v>21</v>
      </c>
      <c r="H34" s="33">
        <f>' MID Term 1'!Q31+'MID Term 2'!N31</f>
        <v>23</v>
      </c>
      <c r="I34" s="33">
        <f t="shared" si="7"/>
        <v>1</v>
      </c>
      <c r="J34" s="33">
        <f t="shared" si="8"/>
        <v>1</v>
      </c>
      <c r="K34" s="33">
        <f t="shared" si="9"/>
        <v>1</v>
      </c>
      <c r="L34" s="33">
        <f t="shared" si="10"/>
        <v>1</v>
      </c>
      <c r="M34" s="33">
        <f t="shared" si="11"/>
        <v>1</v>
      </c>
      <c r="N34" s="33">
        <f t="shared" si="12"/>
        <v>116</v>
      </c>
      <c r="O34" s="33">
        <f t="shared" si="13"/>
        <v>58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3">
      <c r="A35" s="13">
        <v>26</v>
      </c>
      <c r="B35" s="14" t="s">
        <v>149</v>
      </c>
      <c r="C35" s="14" t="s">
        <v>150</v>
      </c>
      <c r="D35" s="33">
        <f>' MID Term 1'!D32+'MID Term 2'!D32</f>
        <v>25</v>
      </c>
      <c r="E35" s="33">
        <f>' MID Term 1'!H32+'MID Term 2'!E32</f>
        <v>21</v>
      </c>
      <c r="F35" s="33">
        <f>' MID Term 1'!L32+'MID Term 2'!F32</f>
        <v>22</v>
      </c>
      <c r="G35" s="33">
        <f>' MID Term 1'!P32+'MID Term 2'!J32</f>
        <v>21</v>
      </c>
      <c r="H35" s="33">
        <f>' MID Term 1'!Q32+'MID Term 2'!N32</f>
        <v>22</v>
      </c>
      <c r="I35" s="33">
        <f t="shared" si="7"/>
        <v>1</v>
      </c>
      <c r="J35" s="33">
        <f t="shared" si="8"/>
        <v>1</v>
      </c>
      <c r="K35" s="33">
        <f t="shared" si="9"/>
        <v>1</v>
      </c>
      <c r="L35" s="33">
        <f t="shared" si="10"/>
        <v>1</v>
      </c>
      <c r="M35" s="33">
        <f t="shared" si="11"/>
        <v>1</v>
      </c>
      <c r="N35" s="33">
        <f t="shared" si="12"/>
        <v>111</v>
      </c>
      <c r="O35" s="33">
        <f t="shared" si="13"/>
        <v>56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3">
      <c r="A36" s="13">
        <v>27</v>
      </c>
      <c r="B36" s="14" t="s">
        <v>151</v>
      </c>
      <c r="C36" s="14" t="s">
        <v>152</v>
      </c>
      <c r="D36" s="33">
        <f>' MID Term 1'!D33+'MID Term 2'!D33</f>
        <v>26</v>
      </c>
      <c r="E36" s="33">
        <f>' MID Term 1'!H33+'MID Term 2'!E33</f>
        <v>23</v>
      </c>
      <c r="F36" s="33">
        <f>' MID Term 1'!L33+'MID Term 2'!F33</f>
        <v>24</v>
      </c>
      <c r="G36" s="33">
        <f>' MID Term 1'!P33+'MID Term 2'!J33</f>
        <v>24</v>
      </c>
      <c r="H36" s="33">
        <f>' MID Term 1'!Q33+'MID Term 2'!N33</f>
        <v>25</v>
      </c>
      <c r="I36" s="33">
        <f t="shared" si="7"/>
        <v>1</v>
      </c>
      <c r="J36" s="33">
        <f t="shared" si="8"/>
        <v>1</v>
      </c>
      <c r="K36" s="33">
        <f t="shared" si="9"/>
        <v>1</v>
      </c>
      <c r="L36" s="33">
        <f t="shared" si="10"/>
        <v>1</v>
      </c>
      <c r="M36" s="33">
        <f t="shared" si="11"/>
        <v>1</v>
      </c>
      <c r="N36" s="33">
        <f t="shared" si="12"/>
        <v>122</v>
      </c>
      <c r="O36" s="33">
        <f t="shared" si="13"/>
        <v>61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3">
      <c r="A37" s="13">
        <v>28</v>
      </c>
      <c r="B37" s="14" t="s">
        <v>153</v>
      </c>
      <c r="C37" s="14" t="s">
        <v>154</v>
      </c>
      <c r="D37" s="33">
        <f>' MID Term 1'!D34+'MID Term 2'!D34</f>
        <v>23</v>
      </c>
      <c r="E37" s="33">
        <f>' MID Term 1'!H34+'MID Term 2'!E34</f>
        <v>21</v>
      </c>
      <c r="F37" s="33">
        <f>' MID Term 1'!L34+'MID Term 2'!F34</f>
        <v>22</v>
      </c>
      <c r="G37" s="33">
        <f>' MID Term 1'!P34+'MID Term 2'!J34</f>
        <v>20</v>
      </c>
      <c r="H37" s="33">
        <f>' MID Term 1'!Q34+'MID Term 2'!N34</f>
        <v>22</v>
      </c>
      <c r="I37" s="33">
        <f t="shared" si="7"/>
        <v>1</v>
      </c>
      <c r="J37" s="33">
        <f t="shared" si="8"/>
        <v>1</v>
      </c>
      <c r="K37" s="33">
        <f t="shared" si="9"/>
        <v>1</v>
      </c>
      <c r="L37" s="33">
        <f t="shared" si="10"/>
        <v>0</v>
      </c>
      <c r="M37" s="33">
        <f t="shared" si="11"/>
        <v>1</v>
      </c>
      <c r="N37" s="33">
        <f t="shared" si="12"/>
        <v>108</v>
      </c>
      <c r="O37" s="33">
        <f t="shared" si="13"/>
        <v>54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3">
      <c r="A38" s="13">
        <v>29</v>
      </c>
      <c r="B38" s="14" t="s">
        <v>155</v>
      </c>
      <c r="C38" s="14" t="s">
        <v>156</v>
      </c>
      <c r="D38" s="33">
        <f>' MID Term 1'!D35+'MID Term 2'!D35</f>
        <v>24</v>
      </c>
      <c r="E38" s="33">
        <f>' MID Term 1'!H35+'MID Term 2'!E35</f>
        <v>22</v>
      </c>
      <c r="F38" s="33">
        <f>' MID Term 1'!L35+'MID Term 2'!F35</f>
        <v>22</v>
      </c>
      <c r="G38" s="33">
        <f>' MID Term 1'!P35+'MID Term 2'!J35</f>
        <v>21</v>
      </c>
      <c r="H38" s="33">
        <f>' MID Term 1'!Q35+'MID Term 2'!N35</f>
        <v>23</v>
      </c>
      <c r="I38" s="33">
        <f t="shared" si="7"/>
        <v>1</v>
      </c>
      <c r="J38" s="33">
        <f t="shared" si="8"/>
        <v>1</v>
      </c>
      <c r="K38" s="33">
        <f t="shared" si="9"/>
        <v>1</v>
      </c>
      <c r="L38" s="33">
        <f t="shared" si="10"/>
        <v>1</v>
      </c>
      <c r="M38" s="33">
        <f t="shared" si="11"/>
        <v>1</v>
      </c>
      <c r="N38" s="33">
        <f t="shared" si="12"/>
        <v>112</v>
      </c>
      <c r="O38" s="33">
        <f t="shared" si="13"/>
        <v>56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3">
      <c r="A39" s="13">
        <v>30</v>
      </c>
      <c r="B39" s="14" t="s">
        <v>157</v>
      </c>
      <c r="C39" s="14" t="s">
        <v>158</v>
      </c>
      <c r="D39" s="33">
        <f>' MID Term 1'!D36+'MID Term 2'!D36</f>
        <v>23</v>
      </c>
      <c r="E39" s="33">
        <f>' MID Term 1'!H36+'MID Term 2'!E36</f>
        <v>21</v>
      </c>
      <c r="F39" s="33">
        <f>' MID Term 1'!L36+'MID Term 2'!F36</f>
        <v>22</v>
      </c>
      <c r="G39" s="33">
        <f>' MID Term 1'!P36+'MID Term 2'!J36</f>
        <v>21</v>
      </c>
      <c r="H39" s="33">
        <f>' MID Term 1'!Q36+'MID Term 2'!N36</f>
        <v>21</v>
      </c>
      <c r="I39" s="33">
        <f t="shared" si="7"/>
        <v>1</v>
      </c>
      <c r="J39" s="33">
        <f t="shared" si="8"/>
        <v>1</v>
      </c>
      <c r="K39" s="33">
        <f t="shared" si="9"/>
        <v>1</v>
      </c>
      <c r="L39" s="33">
        <f t="shared" si="10"/>
        <v>1</v>
      </c>
      <c r="M39" s="33">
        <f t="shared" si="11"/>
        <v>1</v>
      </c>
      <c r="N39" s="33">
        <f t="shared" si="12"/>
        <v>108</v>
      </c>
      <c r="O39" s="33">
        <f t="shared" si="13"/>
        <v>54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3">
      <c r="A40" s="13">
        <v>31</v>
      </c>
      <c r="B40" s="14" t="s">
        <v>159</v>
      </c>
      <c r="C40" s="14" t="s">
        <v>160</v>
      </c>
      <c r="D40" s="33">
        <f>' MID Term 1'!D37+'MID Term 2'!D37</f>
        <v>23</v>
      </c>
      <c r="E40" s="33">
        <f>' MID Term 1'!H37+'MID Term 2'!E37</f>
        <v>21</v>
      </c>
      <c r="F40" s="33">
        <f>' MID Term 1'!L37+'MID Term 2'!F37</f>
        <v>21</v>
      </c>
      <c r="G40" s="33">
        <f>' MID Term 1'!P37+'MID Term 2'!J37</f>
        <v>20</v>
      </c>
      <c r="H40" s="33">
        <f>' MID Term 1'!Q37+'MID Term 2'!N37</f>
        <v>22</v>
      </c>
      <c r="I40" s="33">
        <f t="shared" si="7"/>
        <v>1</v>
      </c>
      <c r="J40" s="33">
        <f t="shared" si="8"/>
        <v>1</v>
      </c>
      <c r="K40" s="33">
        <f t="shared" si="9"/>
        <v>1</v>
      </c>
      <c r="L40" s="33">
        <f t="shared" si="10"/>
        <v>0</v>
      </c>
      <c r="M40" s="33">
        <f t="shared" si="11"/>
        <v>1</v>
      </c>
      <c r="N40" s="33">
        <f t="shared" si="12"/>
        <v>107</v>
      </c>
      <c r="O40" s="33">
        <f t="shared" si="13"/>
        <v>54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3">
      <c r="A41" s="13">
        <v>32</v>
      </c>
      <c r="B41" s="14" t="s">
        <v>161</v>
      </c>
      <c r="C41" s="14" t="s">
        <v>162</v>
      </c>
      <c r="D41" s="33">
        <f>' MID Term 1'!D38+'MID Term 2'!D38</f>
        <v>28</v>
      </c>
      <c r="E41" s="33">
        <f>' MID Term 1'!H38+'MID Term 2'!E38</f>
        <v>21</v>
      </c>
      <c r="F41" s="33">
        <f>' MID Term 1'!L38+'MID Term 2'!F38</f>
        <v>22</v>
      </c>
      <c r="G41" s="33">
        <f>' MID Term 1'!P38+'MID Term 2'!J38</f>
        <v>21</v>
      </c>
      <c r="H41" s="33">
        <f>' MID Term 1'!Q38+'MID Term 2'!N38</f>
        <v>21</v>
      </c>
      <c r="I41" s="33">
        <f t="shared" si="7"/>
        <v>1</v>
      </c>
      <c r="J41" s="33">
        <f t="shared" si="8"/>
        <v>1</v>
      </c>
      <c r="K41" s="33">
        <f t="shared" si="9"/>
        <v>1</v>
      </c>
      <c r="L41" s="33">
        <f t="shared" si="10"/>
        <v>1</v>
      </c>
      <c r="M41" s="33">
        <f t="shared" si="11"/>
        <v>1</v>
      </c>
      <c r="N41" s="33">
        <f t="shared" si="12"/>
        <v>113</v>
      </c>
      <c r="O41" s="33">
        <f t="shared" si="13"/>
        <v>57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3">
      <c r="A42" s="13">
        <v>33</v>
      </c>
      <c r="B42" s="14" t="s">
        <v>163</v>
      </c>
      <c r="C42" s="14" t="s">
        <v>164</v>
      </c>
      <c r="D42" s="33">
        <f>' MID Term 1'!D39+'MID Term 2'!D39</f>
        <v>28</v>
      </c>
      <c r="E42" s="33">
        <f>' MID Term 1'!H39+'MID Term 2'!E39</f>
        <v>21</v>
      </c>
      <c r="F42" s="33">
        <f>' MID Term 1'!L39+'MID Term 2'!F39</f>
        <v>21</v>
      </c>
      <c r="G42" s="33">
        <f>' MID Term 1'!P39+'MID Term 2'!J39</f>
        <v>20</v>
      </c>
      <c r="H42" s="33">
        <f>' MID Term 1'!Q39+'MID Term 2'!N39</f>
        <v>22</v>
      </c>
      <c r="I42" s="33">
        <f t="shared" si="7"/>
        <v>1</v>
      </c>
      <c r="J42" s="33">
        <f t="shared" si="8"/>
        <v>1</v>
      </c>
      <c r="K42" s="33">
        <f t="shared" si="9"/>
        <v>1</v>
      </c>
      <c r="L42" s="33">
        <f t="shared" si="10"/>
        <v>0</v>
      </c>
      <c r="M42" s="33">
        <f t="shared" si="11"/>
        <v>1</v>
      </c>
      <c r="N42" s="33">
        <f t="shared" si="12"/>
        <v>112</v>
      </c>
      <c r="O42" s="33">
        <f t="shared" si="13"/>
        <v>56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3">
      <c r="A43" s="13">
        <v>34</v>
      </c>
      <c r="B43" s="14" t="s">
        <v>165</v>
      </c>
      <c r="C43" s="14" t="s">
        <v>166</v>
      </c>
      <c r="D43" s="33">
        <f>' MID Term 1'!D40+'MID Term 2'!D40</f>
        <v>24</v>
      </c>
      <c r="E43" s="33">
        <f>' MID Term 1'!H40+'MID Term 2'!E40</f>
        <v>22</v>
      </c>
      <c r="F43" s="33">
        <f>' MID Term 1'!L40+'MID Term 2'!F40</f>
        <v>22</v>
      </c>
      <c r="G43" s="33">
        <f>' MID Term 1'!P40+'MID Term 2'!J40</f>
        <v>21</v>
      </c>
      <c r="H43" s="33">
        <f>' MID Term 1'!Q40+'MID Term 2'!N40</f>
        <v>22</v>
      </c>
      <c r="I43" s="33">
        <f t="shared" si="7"/>
        <v>1</v>
      </c>
      <c r="J43" s="33">
        <f t="shared" si="8"/>
        <v>1</v>
      </c>
      <c r="K43" s="33">
        <f t="shared" si="9"/>
        <v>1</v>
      </c>
      <c r="L43" s="33">
        <f t="shared" si="10"/>
        <v>1</v>
      </c>
      <c r="M43" s="33">
        <f t="shared" si="11"/>
        <v>1</v>
      </c>
      <c r="N43" s="33">
        <f t="shared" si="12"/>
        <v>111</v>
      </c>
      <c r="O43" s="33">
        <f t="shared" si="13"/>
        <v>56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3">
      <c r="A44" s="13">
        <v>35</v>
      </c>
      <c r="B44" s="14" t="s">
        <v>167</v>
      </c>
      <c r="C44" s="14" t="s">
        <v>168</v>
      </c>
      <c r="D44" s="33">
        <f>' MID Term 1'!D41+'MID Term 2'!D41</f>
        <v>28</v>
      </c>
      <c r="E44" s="33">
        <f>' MID Term 1'!H41+'MID Term 2'!E41</f>
        <v>21</v>
      </c>
      <c r="F44" s="33">
        <f>' MID Term 1'!L41+'MID Term 2'!F41</f>
        <v>22</v>
      </c>
      <c r="G44" s="33">
        <f>' MID Term 1'!P41+'MID Term 2'!J41</f>
        <v>21</v>
      </c>
      <c r="H44" s="33">
        <f>' MID Term 1'!Q41+'MID Term 2'!N41</f>
        <v>21</v>
      </c>
      <c r="I44" s="33">
        <f t="shared" si="7"/>
        <v>1</v>
      </c>
      <c r="J44" s="33">
        <f t="shared" si="8"/>
        <v>1</v>
      </c>
      <c r="K44" s="33">
        <f t="shared" si="9"/>
        <v>1</v>
      </c>
      <c r="L44" s="33">
        <f t="shared" si="10"/>
        <v>1</v>
      </c>
      <c r="M44" s="33">
        <f t="shared" si="11"/>
        <v>1</v>
      </c>
      <c r="N44" s="33">
        <f t="shared" si="12"/>
        <v>113</v>
      </c>
      <c r="O44" s="33">
        <f t="shared" si="13"/>
        <v>57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3">
      <c r="A45" s="13">
        <v>36</v>
      </c>
      <c r="B45" s="14" t="s">
        <v>169</v>
      </c>
      <c r="C45" s="14" t="s">
        <v>170</v>
      </c>
      <c r="D45" s="33">
        <f>' MID Term 1'!D42+'MID Term 2'!D42</f>
        <v>28</v>
      </c>
      <c r="E45" s="33">
        <f>' MID Term 1'!H42+'MID Term 2'!E42</f>
        <v>21</v>
      </c>
      <c r="F45" s="33">
        <f>' MID Term 1'!L42+'MID Term 2'!F42</f>
        <v>21</v>
      </c>
      <c r="G45" s="33">
        <f>' MID Term 1'!P42+'MID Term 2'!J42</f>
        <v>21</v>
      </c>
      <c r="H45" s="33">
        <f>' MID Term 1'!Q42+'MID Term 2'!N42</f>
        <v>21</v>
      </c>
      <c r="I45" s="33">
        <f t="shared" si="7"/>
        <v>1</v>
      </c>
      <c r="J45" s="33">
        <f t="shared" si="8"/>
        <v>1</v>
      </c>
      <c r="K45" s="33">
        <f t="shared" si="9"/>
        <v>1</v>
      </c>
      <c r="L45" s="33">
        <f t="shared" si="10"/>
        <v>1</v>
      </c>
      <c r="M45" s="33">
        <f t="shared" si="11"/>
        <v>1</v>
      </c>
      <c r="N45" s="33">
        <f t="shared" si="12"/>
        <v>112</v>
      </c>
      <c r="O45" s="33">
        <f t="shared" si="13"/>
        <v>56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3">
      <c r="A46" s="13">
        <v>37</v>
      </c>
      <c r="B46" s="14" t="s">
        <v>171</v>
      </c>
      <c r="C46" s="14" t="s">
        <v>172</v>
      </c>
      <c r="D46" s="33">
        <f>' MID Term 1'!D43+'MID Term 2'!D43</f>
        <v>24</v>
      </c>
      <c r="E46" s="33">
        <f>' MID Term 1'!H43+'MID Term 2'!E43</f>
        <v>22</v>
      </c>
      <c r="F46" s="33">
        <f>' MID Term 1'!L43+'MID Term 2'!F43</f>
        <v>22</v>
      </c>
      <c r="G46" s="33">
        <f>' MID Term 1'!P43+'MID Term 2'!J43</f>
        <v>21</v>
      </c>
      <c r="H46" s="33">
        <f>' MID Term 1'!Q43+'MID Term 2'!N43</f>
        <v>22</v>
      </c>
      <c r="I46" s="33">
        <f t="shared" si="7"/>
        <v>1</v>
      </c>
      <c r="J46" s="33">
        <f t="shared" si="8"/>
        <v>1</v>
      </c>
      <c r="K46" s="33">
        <f t="shared" si="9"/>
        <v>1</v>
      </c>
      <c r="L46" s="33">
        <f t="shared" si="10"/>
        <v>1</v>
      </c>
      <c r="M46" s="33">
        <f t="shared" si="11"/>
        <v>1</v>
      </c>
      <c r="N46" s="33">
        <f t="shared" si="12"/>
        <v>111</v>
      </c>
      <c r="O46" s="33">
        <f t="shared" si="13"/>
        <v>56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3">
      <c r="A47" s="13">
        <v>38</v>
      </c>
      <c r="B47" s="14" t="s">
        <v>173</v>
      </c>
      <c r="C47" s="14" t="s">
        <v>174</v>
      </c>
      <c r="D47" s="33">
        <f>' MID Term 1'!D44+'MID Term 2'!D44</f>
        <v>23</v>
      </c>
      <c r="E47" s="33">
        <f>' MID Term 1'!H44+'MID Term 2'!E44</f>
        <v>21</v>
      </c>
      <c r="F47" s="33">
        <f>' MID Term 1'!L44+'MID Term 2'!F44</f>
        <v>22</v>
      </c>
      <c r="G47" s="33">
        <f>' MID Term 1'!P44+'MID Term 2'!J44</f>
        <v>20</v>
      </c>
      <c r="H47" s="33">
        <f>' MID Term 1'!Q44+'MID Term 2'!N44</f>
        <v>22</v>
      </c>
      <c r="I47" s="33">
        <f t="shared" si="7"/>
        <v>1</v>
      </c>
      <c r="J47" s="33">
        <f t="shared" si="8"/>
        <v>1</v>
      </c>
      <c r="K47" s="33">
        <f t="shared" si="9"/>
        <v>1</v>
      </c>
      <c r="L47" s="33">
        <f t="shared" si="10"/>
        <v>0</v>
      </c>
      <c r="M47" s="33">
        <f t="shared" si="11"/>
        <v>1</v>
      </c>
      <c r="N47" s="33">
        <f t="shared" si="12"/>
        <v>108</v>
      </c>
      <c r="O47" s="33">
        <f t="shared" si="13"/>
        <v>54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3">
      <c r="A48" s="13">
        <v>39</v>
      </c>
      <c r="B48" s="14" t="s">
        <v>175</v>
      </c>
      <c r="C48" s="14" t="s">
        <v>176</v>
      </c>
      <c r="D48" s="33">
        <f>' MID Term 1'!D45+'MID Term 2'!D45</f>
        <v>28</v>
      </c>
      <c r="E48" s="33">
        <f>' MID Term 1'!H45+'MID Term 2'!E45</f>
        <v>23</v>
      </c>
      <c r="F48" s="33">
        <f>' MID Term 1'!L45+'MID Term 2'!F45</f>
        <v>23</v>
      </c>
      <c r="G48" s="33">
        <f>' MID Term 1'!P45+'MID Term 2'!J45</f>
        <v>22</v>
      </c>
      <c r="H48" s="33">
        <f>' MID Term 1'!Q45+'MID Term 2'!N45</f>
        <v>24</v>
      </c>
      <c r="I48" s="33">
        <f t="shared" si="7"/>
        <v>1</v>
      </c>
      <c r="J48" s="33">
        <f t="shared" si="8"/>
        <v>1</v>
      </c>
      <c r="K48" s="33">
        <f t="shared" si="9"/>
        <v>1</v>
      </c>
      <c r="L48" s="33">
        <f t="shared" si="10"/>
        <v>1</v>
      </c>
      <c r="M48" s="33">
        <f t="shared" si="11"/>
        <v>1</v>
      </c>
      <c r="N48" s="33">
        <f t="shared" si="12"/>
        <v>120</v>
      </c>
      <c r="O48" s="33">
        <f t="shared" si="13"/>
        <v>60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3">
      <c r="A49" s="13">
        <v>40</v>
      </c>
      <c r="B49" s="14" t="s">
        <v>177</v>
      </c>
      <c r="C49" s="14" t="s">
        <v>178</v>
      </c>
      <c r="D49" s="33">
        <f>' MID Term 1'!D46+'MID Term 2'!D46</f>
        <v>24</v>
      </c>
      <c r="E49" s="33">
        <f>' MID Term 1'!H46+'MID Term 2'!E46</f>
        <v>22</v>
      </c>
      <c r="F49" s="33">
        <f>' MID Term 1'!L46+'MID Term 2'!F46</f>
        <v>22</v>
      </c>
      <c r="G49" s="33">
        <f>' MID Term 1'!P46+'MID Term 2'!J46</f>
        <v>21</v>
      </c>
      <c r="H49" s="33">
        <f>' MID Term 1'!Q46+'MID Term 2'!N46</f>
        <v>22</v>
      </c>
      <c r="I49" s="33">
        <f t="shared" si="7"/>
        <v>1</v>
      </c>
      <c r="J49" s="33">
        <f t="shared" si="8"/>
        <v>1</v>
      </c>
      <c r="K49" s="33">
        <f t="shared" si="9"/>
        <v>1</v>
      </c>
      <c r="L49" s="33">
        <f t="shared" si="10"/>
        <v>1</v>
      </c>
      <c r="M49" s="33">
        <f t="shared" si="11"/>
        <v>1</v>
      </c>
      <c r="N49" s="33">
        <f t="shared" si="12"/>
        <v>111</v>
      </c>
      <c r="O49" s="33">
        <f t="shared" si="13"/>
        <v>56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3">
      <c r="A50" s="13">
        <v>41</v>
      </c>
      <c r="B50" s="14" t="s">
        <v>179</v>
      </c>
      <c r="C50" s="14" t="s">
        <v>180</v>
      </c>
      <c r="D50" s="33">
        <f>' MID Term 1'!D47+'MID Term 2'!D47</f>
        <v>25</v>
      </c>
      <c r="E50" s="33">
        <f>' MID Term 1'!H47+'MID Term 2'!E47</f>
        <v>23</v>
      </c>
      <c r="F50" s="33">
        <f>' MID Term 1'!L47+'MID Term 2'!F47</f>
        <v>24</v>
      </c>
      <c r="G50" s="33">
        <f>' MID Term 1'!P47+'MID Term 2'!J47</f>
        <v>23</v>
      </c>
      <c r="H50" s="33">
        <f>' MID Term 1'!Q47+'MID Term 2'!N47</f>
        <v>23</v>
      </c>
      <c r="I50" s="33">
        <f t="shared" si="7"/>
        <v>1</v>
      </c>
      <c r="J50" s="33">
        <f t="shared" si="8"/>
        <v>1</v>
      </c>
      <c r="K50" s="33">
        <f t="shared" si="9"/>
        <v>1</v>
      </c>
      <c r="L50" s="33">
        <f t="shared" si="10"/>
        <v>1</v>
      </c>
      <c r="M50" s="33">
        <f t="shared" si="11"/>
        <v>1</v>
      </c>
      <c r="N50" s="33">
        <f t="shared" si="12"/>
        <v>118</v>
      </c>
      <c r="O50" s="33">
        <f t="shared" si="13"/>
        <v>59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3">
        <v>42</v>
      </c>
      <c r="B51" s="14" t="s">
        <v>181</v>
      </c>
      <c r="C51" s="14" t="s">
        <v>182</v>
      </c>
      <c r="D51" s="33">
        <f>' MID Term 1'!D48+'MID Term 2'!D48</f>
        <v>28</v>
      </c>
      <c r="E51" s="33">
        <f>' MID Term 1'!H48+'MID Term 2'!E48</f>
        <v>21</v>
      </c>
      <c r="F51" s="33">
        <f>' MID Term 1'!L48+'MID Term 2'!F48</f>
        <v>22</v>
      </c>
      <c r="G51" s="33">
        <f>' MID Term 1'!P48+'MID Term 2'!J48</f>
        <v>20</v>
      </c>
      <c r="H51" s="33">
        <f>' MID Term 1'!Q48+'MID Term 2'!N48</f>
        <v>22</v>
      </c>
      <c r="I51" s="33">
        <f t="shared" si="7"/>
        <v>1</v>
      </c>
      <c r="J51" s="33">
        <f t="shared" si="8"/>
        <v>1</v>
      </c>
      <c r="K51" s="33">
        <f t="shared" si="9"/>
        <v>1</v>
      </c>
      <c r="L51" s="33">
        <f t="shared" si="10"/>
        <v>0</v>
      </c>
      <c r="M51" s="33">
        <f t="shared" si="11"/>
        <v>1</v>
      </c>
      <c r="N51" s="33">
        <f t="shared" si="12"/>
        <v>113</v>
      </c>
      <c r="O51" s="33">
        <f t="shared" si="13"/>
        <v>57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3">
      <c r="A52" s="13">
        <v>43</v>
      </c>
      <c r="B52" s="14" t="s">
        <v>183</v>
      </c>
      <c r="C52" s="14" t="s">
        <v>184</v>
      </c>
      <c r="D52" s="33">
        <f>' MID Term 1'!D49+'MID Term 2'!D49</f>
        <v>24</v>
      </c>
      <c r="E52" s="33">
        <f>' MID Term 1'!H49+'MID Term 2'!E49</f>
        <v>22</v>
      </c>
      <c r="F52" s="33">
        <f>' MID Term 1'!L49+'MID Term 2'!F49</f>
        <v>22</v>
      </c>
      <c r="G52" s="33">
        <f>' MID Term 1'!P49+'MID Term 2'!J49</f>
        <v>22</v>
      </c>
      <c r="H52" s="33">
        <f>' MID Term 1'!Q49+'MID Term 2'!N49</f>
        <v>23</v>
      </c>
      <c r="I52" s="33">
        <f t="shared" si="7"/>
        <v>1</v>
      </c>
      <c r="J52" s="33">
        <f t="shared" si="8"/>
        <v>1</v>
      </c>
      <c r="K52" s="33">
        <f t="shared" si="9"/>
        <v>1</v>
      </c>
      <c r="L52" s="33">
        <f t="shared" si="10"/>
        <v>1</v>
      </c>
      <c r="M52" s="33">
        <f t="shared" si="11"/>
        <v>1</v>
      </c>
      <c r="N52" s="33">
        <f t="shared" si="12"/>
        <v>113</v>
      </c>
      <c r="O52" s="33">
        <f t="shared" si="13"/>
        <v>57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3">
      <c r="A53" s="13">
        <v>44</v>
      </c>
      <c r="B53" s="14" t="s">
        <v>185</v>
      </c>
      <c r="C53" s="14" t="s">
        <v>186</v>
      </c>
      <c r="D53" s="33">
        <f>' MID Term 1'!D50+'MID Term 2'!D50</f>
        <v>26</v>
      </c>
      <c r="E53" s="33">
        <f>' MID Term 1'!H50+'MID Term 2'!E50</f>
        <v>23</v>
      </c>
      <c r="F53" s="33">
        <f>' MID Term 1'!L50+'MID Term 2'!F50</f>
        <v>24</v>
      </c>
      <c r="G53" s="33">
        <f>' MID Term 1'!P50+'MID Term 2'!J50</f>
        <v>24</v>
      </c>
      <c r="H53" s="33">
        <f>' MID Term 1'!Q50+'MID Term 2'!N50</f>
        <v>25</v>
      </c>
      <c r="I53" s="33">
        <f t="shared" si="7"/>
        <v>1</v>
      </c>
      <c r="J53" s="33">
        <f t="shared" si="8"/>
        <v>1</v>
      </c>
      <c r="K53" s="33">
        <f t="shared" si="9"/>
        <v>1</v>
      </c>
      <c r="L53" s="33">
        <f t="shared" si="10"/>
        <v>1</v>
      </c>
      <c r="M53" s="33">
        <f t="shared" si="11"/>
        <v>1</v>
      </c>
      <c r="N53" s="33">
        <f t="shared" si="12"/>
        <v>122</v>
      </c>
      <c r="O53" s="33">
        <f t="shared" si="13"/>
        <v>61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3">
      <c r="A54" s="13">
        <v>45</v>
      </c>
      <c r="B54" s="14" t="s">
        <v>187</v>
      </c>
      <c r="C54" s="14" t="s">
        <v>188</v>
      </c>
      <c r="D54" s="33">
        <f>' MID Term 1'!D51+'MID Term 2'!D51</f>
        <v>23</v>
      </c>
      <c r="E54" s="33">
        <f>' MID Term 1'!H51+'MID Term 2'!E51</f>
        <v>21</v>
      </c>
      <c r="F54" s="33">
        <f>' MID Term 1'!L51+'MID Term 2'!F51</f>
        <v>22</v>
      </c>
      <c r="G54" s="33">
        <f>' MID Term 1'!P51+'MID Term 2'!J51</f>
        <v>21</v>
      </c>
      <c r="H54" s="33">
        <f>' MID Term 1'!Q51+'MID Term 2'!N51</f>
        <v>21</v>
      </c>
      <c r="I54" s="33">
        <f t="shared" si="7"/>
        <v>1</v>
      </c>
      <c r="J54" s="33">
        <f t="shared" si="8"/>
        <v>1</v>
      </c>
      <c r="K54" s="33">
        <f t="shared" si="9"/>
        <v>1</v>
      </c>
      <c r="L54" s="33">
        <f t="shared" si="10"/>
        <v>1</v>
      </c>
      <c r="M54" s="33">
        <f t="shared" si="11"/>
        <v>1</v>
      </c>
      <c r="N54" s="33">
        <f t="shared" si="12"/>
        <v>108</v>
      </c>
      <c r="O54" s="33">
        <f t="shared" si="13"/>
        <v>54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3">
      <c r="A55" s="13">
        <v>46</v>
      </c>
      <c r="B55" s="14" t="s">
        <v>189</v>
      </c>
      <c r="C55" s="14" t="s">
        <v>190</v>
      </c>
      <c r="D55" s="33">
        <f>' MID Term 1'!D52+'MID Term 2'!D52</f>
        <v>24</v>
      </c>
      <c r="E55" s="33">
        <f>' MID Term 1'!H52+'MID Term 2'!E52</f>
        <v>22</v>
      </c>
      <c r="F55" s="33">
        <f>' MID Term 1'!L52+'MID Term 2'!F52</f>
        <v>22</v>
      </c>
      <c r="G55" s="33">
        <f>' MID Term 1'!P52+'MID Term 2'!J52</f>
        <v>20</v>
      </c>
      <c r="H55" s="33">
        <f>' MID Term 1'!Q52+'MID Term 2'!N52</f>
        <v>22</v>
      </c>
      <c r="I55" s="33">
        <f t="shared" si="7"/>
        <v>1</v>
      </c>
      <c r="J55" s="33">
        <f t="shared" si="8"/>
        <v>1</v>
      </c>
      <c r="K55" s="33">
        <f t="shared" si="9"/>
        <v>1</v>
      </c>
      <c r="L55" s="33">
        <f t="shared" si="10"/>
        <v>0</v>
      </c>
      <c r="M55" s="33">
        <f t="shared" si="11"/>
        <v>1</v>
      </c>
      <c r="N55" s="33">
        <f t="shared" si="12"/>
        <v>110</v>
      </c>
      <c r="O55" s="33">
        <f t="shared" si="13"/>
        <v>55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3">
      <c r="A56" s="13">
        <v>47</v>
      </c>
      <c r="B56" s="14" t="s">
        <v>191</v>
      </c>
      <c r="C56" s="14" t="s">
        <v>192</v>
      </c>
      <c r="D56" s="33">
        <f>' MID Term 1'!D53+'MID Term 2'!D53</f>
        <v>25</v>
      </c>
      <c r="E56" s="33">
        <f>' MID Term 1'!H53+'MID Term 2'!E53</f>
        <v>23</v>
      </c>
      <c r="F56" s="33">
        <f>' MID Term 1'!L53+'MID Term 2'!F53</f>
        <v>23</v>
      </c>
      <c r="G56" s="33">
        <f>' MID Term 1'!P53+'MID Term 2'!J53</f>
        <v>22</v>
      </c>
      <c r="H56" s="33">
        <f>' MID Term 1'!Q53+'MID Term 2'!N53</f>
        <v>24</v>
      </c>
      <c r="I56" s="33">
        <f t="shared" si="7"/>
        <v>1</v>
      </c>
      <c r="J56" s="33">
        <f t="shared" si="8"/>
        <v>1</v>
      </c>
      <c r="K56" s="33">
        <f t="shared" si="9"/>
        <v>1</v>
      </c>
      <c r="L56" s="33">
        <f t="shared" si="10"/>
        <v>1</v>
      </c>
      <c r="M56" s="33">
        <f t="shared" si="11"/>
        <v>1</v>
      </c>
      <c r="N56" s="33">
        <f t="shared" si="12"/>
        <v>117</v>
      </c>
      <c r="O56" s="33">
        <f t="shared" si="13"/>
        <v>59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3">
      <c r="A57" s="13">
        <v>48</v>
      </c>
      <c r="B57" s="14" t="s">
        <v>193</v>
      </c>
      <c r="C57" s="14" t="s">
        <v>194</v>
      </c>
      <c r="D57" s="33">
        <f>' MID Term 1'!D54+'MID Term 2'!D54</f>
        <v>24</v>
      </c>
      <c r="E57" s="33">
        <f>' MID Term 1'!H54+'MID Term 2'!E54</f>
        <v>22</v>
      </c>
      <c r="F57" s="33">
        <f>' MID Term 1'!L54+'MID Term 2'!F54</f>
        <v>22</v>
      </c>
      <c r="G57" s="33">
        <f>' MID Term 1'!P54+'MID Term 2'!J54</f>
        <v>21</v>
      </c>
      <c r="H57" s="33">
        <f>' MID Term 1'!Q54+'MID Term 2'!N54</f>
        <v>22</v>
      </c>
      <c r="I57" s="33">
        <f t="shared" si="7"/>
        <v>1</v>
      </c>
      <c r="J57" s="33">
        <f t="shared" si="8"/>
        <v>1</v>
      </c>
      <c r="K57" s="33">
        <f t="shared" si="9"/>
        <v>1</v>
      </c>
      <c r="L57" s="33">
        <f t="shared" si="10"/>
        <v>1</v>
      </c>
      <c r="M57" s="33">
        <f t="shared" si="11"/>
        <v>1</v>
      </c>
      <c r="N57" s="33">
        <f t="shared" si="12"/>
        <v>111</v>
      </c>
      <c r="O57" s="33">
        <f t="shared" si="13"/>
        <v>56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3">
      <c r="A58" s="13">
        <v>49</v>
      </c>
      <c r="B58" s="14" t="s">
        <v>195</v>
      </c>
      <c r="C58" s="14" t="s">
        <v>196</v>
      </c>
      <c r="D58" s="33">
        <f>' MID Term 1'!D55+'MID Term 2'!D55</f>
        <v>24</v>
      </c>
      <c r="E58" s="33">
        <f>' MID Term 1'!H55+'MID Term 2'!E55</f>
        <v>22</v>
      </c>
      <c r="F58" s="33">
        <f>' MID Term 1'!L55+'MID Term 2'!F55</f>
        <v>22</v>
      </c>
      <c r="G58" s="33">
        <f>' MID Term 1'!P55+'MID Term 2'!J55</f>
        <v>21</v>
      </c>
      <c r="H58" s="33">
        <f>' MID Term 1'!Q55+'MID Term 2'!N55</f>
        <v>23</v>
      </c>
      <c r="I58" s="33">
        <f t="shared" si="7"/>
        <v>1</v>
      </c>
      <c r="J58" s="33">
        <f t="shared" si="8"/>
        <v>1</v>
      </c>
      <c r="K58" s="33">
        <f t="shared" si="9"/>
        <v>1</v>
      </c>
      <c r="L58" s="33">
        <f t="shared" si="10"/>
        <v>1</v>
      </c>
      <c r="M58" s="33">
        <f t="shared" si="11"/>
        <v>1</v>
      </c>
      <c r="N58" s="33">
        <f t="shared" si="12"/>
        <v>112</v>
      </c>
      <c r="O58" s="33">
        <f t="shared" si="13"/>
        <v>56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3">
      <c r="A59" s="13">
        <v>50</v>
      </c>
      <c r="B59" s="14" t="s">
        <v>197</v>
      </c>
      <c r="C59" s="14" t="s">
        <v>198</v>
      </c>
      <c r="D59" s="33">
        <f>' MID Term 1'!D56+'MID Term 2'!D56</f>
        <v>28</v>
      </c>
      <c r="E59" s="33">
        <f>' MID Term 1'!H56+'MID Term 2'!E56</f>
        <v>23</v>
      </c>
      <c r="F59" s="33">
        <f>' MID Term 1'!L56+'MID Term 2'!F56</f>
        <v>23</v>
      </c>
      <c r="G59" s="33">
        <f>' MID Term 1'!P56+'MID Term 2'!J56</f>
        <v>21</v>
      </c>
      <c r="H59" s="33">
        <f>' MID Term 1'!Q56+'MID Term 2'!N56</f>
        <v>24</v>
      </c>
      <c r="I59" s="33">
        <f t="shared" si="7"/>
        <v>1</v>
      </c>
      <c r="J59" s="33">
        <f t="shared" si="8"/>
        <v>1</v>
      </c>
      <c r="K59" s="33">
        <f t="shared" si="9"/>
        <v>1</v>
      </c>
      <c r="L59" s="33">
        <f t="shared" si="10"/>
        <v>1</v>
      </c>
      <c r="M59" s="33">
        <f t="shared" si="11"/>
        <v>1</v>
      </c>
      <c r="N59" s="33">
        <f t="shared" si="12"/>
        <v>119</v>
      </c>
      <c r="O59" s="33">
        <f t="shared" si="13"/>
        <v>60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3">
      <c r="A60" s="13">
        <v>51</v>
      </c>
      <c r="B60" s="14" t="s">
        <v>199</v>
      </c>
      <c r="C60" s="14" t="s">
        <v>200</v>
      </c>
      <c r="D60" s="33">
        <f>' MID Term 1'!D57+'MID Term 2'!D57</f>
        <v>25</v>
      </c>
      <c r="E60" s="33">
        <f>' MID Term 1'!H57+'MID Term 2'!E57</f>
        <v>23</v>
      </c>
      <c r="F60" s="33">
        <f>' MID Term 1'!L57+'MID Term 2'!F57</f>
        <v>23</v>
      </c>
      <c r="G60" s="33">
        <f>' MID Term 1'!P57+'MID Term 2'!J57</f>
        <v>21</v>
      </c>
      <c r="H60" s="33">
        <f>' MID Term 1'!Q57+'MID Term 2'!N57</f>
        <v>24</v>
      </c>
      <c r="I60" s="33">
        <f t="shared" si="7"/>
        <v>1</v>
      </c>
      <c r="J60" s="33">
        <f t="shared" si="8"/>
        <v>1</v>
      </c>
      <c r="K60" s="33">
        <f t="shared" si="9"/>
        <v>1</v>
      </c>
      <c r="L60" s="33">
        <f t="shared" si="10"/>
        <v>1</v>
      </c>
      <c r="M60" s="33">
        <f t="shared" si="11"/>
        <v>1</v>
      </c>
      <c r="N60" s="33">
        <f t="shared" si="12"/>
        <v>116</v>
      </c>
      <c r="O60" s="33">
        <f t="shared" si="13"/>
        <v>58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3">
      <c r="A61" s="13">
        <v>52</v>
      </c>
      <c r="B61" s="14" t="s">
        <v>201</v>
      </c>
      <c r="C61" s="14" t="s">
        <v>202</v>
      </c>
      <c r="D61" s="33">
        <f>' MID Term 1'!D58+'MID Term 2'!D58</f>
        <v>24</v>
      </c>
      <c r="E61" s="33">
        <f>' MID Term 1'!H58+'MID Term 2'!E58</f>
        <v>22</v>
      </c>
      <c r="F61" s="33">
        <f>' MID Term 1'!L58+'MID Term 2'!F58</f>
        <v>22</v>
      </c>
      <c r="G61" s="33">
        <f>' MID Term 1'!P58+'MID Term 2'!J58</f>
        <v>22</v>
      </c>
      <c r="H61" s="33">
        <f>' MID Term 1'!Q58+'MID Term 2'!N58</f>
        <v>22</v>
      </c>
      <c r="I61" s="33">
        <f t="shared" si="7"/>
        <v>1</v>
      </c>
      <c r="J61" s="33">
        <f t="shared" si="8"/>
        <v>1</v>
      </c>
      <c r="K61" s="33">
        <f t="shared" si="9"/>
        <v>1</v>
      </c>
      <c r="L61" s="33">
        <f t="shared" si="10"/>
        <v>1</v>
      </c>
      <c r="M61" s="33">
        <f t="shared" si="11"/>
        <v>1</v>
      </c>
      <c r="N61" s="33">
        <f t="shared" si="12"/>
        <v>112</v>
      </c>
      <c r="O61" s="33">
        <f t="shared" si="13"/>
        <v>56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3">
      <c r="A62" s="13">
        <v>53</v>
      </c>
      <c r="B62" s="14" t="s">
        <v>203</v>
      </c>
      <c r="C62" s="14" t="s">
        <v>204</v>
      </c>
      <c r="D62" s="33">
        <f>' MID Term 1'!D59+'MID Term 2'!D59</f>
        <v>24</v>
      </c>
      <c r="E62" s="33">
        <f>' MID Term 1'!H59+'MID Term 2'!E59</f>
        <v>22</v>
      </c>
      <c r="F62" s="33">
        <f>' MID Term 1'!L59+'MID Term 2'!F59</f>
        <v>22</v>
      </c>
      <c r="G62" s="33">
        <f>' MID Term 1'!P59+'MID Term 2'!J59</f>
        <v>21</v>
      </c>
      <c r="H62" s="33">
        <f>' MID Term 1'!Q59+'MID Term 2'!N59</f>
        <v>22</v>
      </c>
      <c r="I62" s="33">
        <f t="shared" si="7"/>
        <v>1</v>
      </c>
      <c r="J62" s="33">
        <f t="shared" si="8"/>
        <v>1</v>
      </c>
      <c r="K62" s="33">
        <f t="shared" si="9"/>
        <v>1</v>
      </c>
      <c r="L62" s="33">
        <f t="shared" si="10"/>
        <v>1</v>
      </c>
      <c r="M62" s="33">
        <f t="shared" si="11"/>
        <v>1</v>
      </c>
      <c r="N62" s="33">
        <f t="shared" si="12"/>
        <v>111</v>
      </c>
      <c r="O62" s="33">
        <f t="shared" si="13"/>
        <v>56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3">
      <c r="A63" s="13">
        <v>54</v>
      </c>
      <c r="B63" s="14" t="s">
        <v>205</v>
      </c>
      <c r="C63" s="14" t="s">
        <v>206</v>
      </c>
      <c r="D63" s="33">
        <f>' MID Term 1'!D60+'MID Term 2'!D60</f>
        <v>28</v>
      </c>
      <c r="E63" s="33">
        <f>' MID Term 1'!H60+'MID Term 2'!E60</f>
        <v>22</v>
      </c>
      <c r="F63" s="33">
        <f>' MID Term 1'!L60+'MID Term 2'!F60</f>
        <v>22</v>
      </c>
      <c r="G63" s="33">
        <f>' MID Term 1'!P60+'MID Term 2'!J60</f>
        <v>21</v>
      </c>
      <c r="H63" s="33">
        <f>' MID Term 1'!Q60+'MID Term 2'!N60</f>
        <v>22</v>
      </c>
      <c r="I63" s="33">
        <f t="shared" si="7"/>
        <v>1</v>
      </c>
      <c r="J63" s="33">
        <f t="shared" si="8"/>
        <v>1</v>
      </c>
      <c r="K63" s="33">
        <f t="shared" si="9"/>
        <v>1</v>
      </c>
      <c r="L63" s="33">
        <f t="shared" si="10"/>
        <v>1</v>
      </c>
      <c r="M63" s="33">
        <f t="shared" si="11"/>
        <v>1</v>
      </c>
      <c r="N63" s="33">
        <f t="shared" si="12"/>
        <v>115</v>
      </c>
      <c r="O63" s="33">
        <f t="shared" si="13"/>
        <v>58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3">
      <c r="A64" s="13">
        <v>55</v>
      </c>
      <c r="B64" s="14" t="s">
        <v>207</v>
      </c>
      <c r="C64" s="14" t="s">
        <v>208</v>
      </c>
      <c r="D64" s="33">
        <f>' MID Term 1'!D61+'MID Term 2'!D61</f>
        <v>28</v>
      </c>
      <c r="E64" s="33">
        <f>' MID Term 1'!H61+'MID Term 2'!E61</f>
        <v>24</v>
      </c>
      <c r="F64" s="33">
        <f>' MID Term 1'!L61+'MID Term 2'!F61</f>
        <v>25</v>
      </c>
      <c r="G64" s="33">
        <f>' MID Term 1'!P61+'MID Term 2'!J61</f>
        <v>23</v>
      </c>
      <c r="H64" s="33">
        <f>' MID Term 1'!Q61+'MID Term 2'!N61</f>
        <v>25</v>
      </c>
      <c r="I64" s="33">
        <f t="shared" si="7"/>
        <v>1</v>
      </c>
      <c r="J64" s="33">
        <f t="shared" si="8"/>
        <v>1</v>
      </c>
      <c r="K64" s="33">
        <f t="shared" si="9"/>
        <v>1</v>
      </c>
      <c r="L64" s="33">
        <f t="shared" si="10"/>
        <v>1</v>
      </c>
      <c r="M64" s="33">
        <f t="shared" si="11"/>
        <v>1</v>
      </c>
      <c r="N64" s="33">
        <f t="shared" si="12"/>
        <v>125</v>
      </c>
      <c r="O64" s="33">
        <f t="shared" si="13"/>
        <v>63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3">
      <c r="A65" s="13">
        <v>56</v>
      </c>
      <c r="B65" s="14" t="s">
        <v>209</v>
      </c>
      <c r="C65" s="14" t="s">
        <v>210</v>
      </c>
      <c r="D65" s="33">
        <f>' MID Term 1'!D62+'MID Term 2'!D62</f>
        <v>25</v>
      </c>
      <c r="E65" s="33">
        <f>' MID Term 1'!H62+'MID Term 2'!E62</f>
        <v>23</v>
      </c>
      <c r="F65" s="33">
        <f>' MID Term 1'!L62+'MID Term 2'!F62</f>
        <v>24</v>
      </c>
      <c r="G65" s="33">
        <f>' MID Term 1'!P62+'MID Term 2'!J62</f>
        <v>21</v>
      </c>
      <c r="H65" s="33">
        <f>' MID Term 1'!Q62+'MID Term 2'!N62</f>
        <v>24</v>
      </c>
      <c r="I65" s="33">
        <f t="shared" si="7"/>
        <v>1</v>
      </c>
      <c r="J65" s="33">
        <f t="shared" si="8"/>
        <v>1</v>
      </c>
      <c r="K65" s="33">
        <f t="shared" si="9"/>
        <v>1</v>
      </c>
      <c r="L65" s="33">
        <f t="shared" si="10"/>
        <v>1</v>
      </c>
      <c r="M65" s="33">
        <f t="shared" si="11"/>
        <v>1</v>
      </c>
      <c r="N65" s="33">
        <f t="shared" si="12"/>
        <v>117</v>
      </c>
      <c r="O65" s="33">
        <f t="shared" si="13"/>
        <v>59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3">
      <c r="A66" s="13">
        <v>57</v>
      </c>
      <c r="B66" s="14" t="s">
        <v>211</v>
      </c>
      <c r="C66" s="14" t="s">
        <v>212</v>
      </c>
      <c r="D66" s="33">
        <f>' MID Term 1'!D63+'MID Term 2'!D63</f>
        <v>24</v>
      </c>
      <c r="E66" s="33">
        <f>' MID Term 1'!H63+'MID Term 2'!E63</f>
        <v>22</v>
      </c>
      <c r="F66" s="33">
        <f>' MID Term 1'!L63+'MID Term 2'!F63</f>
        <v>22</v>
      </c>
      <c r="G66" s="33">
        <f>' MID Term 1'!P63+'MID Term 2'!J63</f>
        <v>20</v>
      </c>
      <c r="H66" s="33">
        <f>' MID Term 1'!Q63+'MID Term 2'!N63</f>
        <v>22</v>
      </c>
      <c r="I66" s="33">
        <f t="shared" si="7"/>
        <v>1</v>
      </c>
      <c r="J66" s="33">
        <f t="shared" si="8"/>
        <v>1</v>
      </c>
      <c r="K66" s="33">
        <f t="shared" si="9"/>
        <v>1</v>
      </c>
      <c r="L66" s="33">
        <f t="shared" si="10"/>
        <v>0</v>
      </c>
      <c r="M66" s="33">
        <f t="shared" si="11"/>
        <v>1</v>
      </c>
      <c r="N66" s="33">
        <f t="shared" si="12"/>
        <v>110</v>
      </c>
      <c r="O66" s="33">
        <f t="shared" si="13"/>
        <v>55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3">
      <c r="A67" s="13">
        <v>58</v>
      </c>
      <c r="B67" s="14" t="s">
        <v>213</v>
      </c>
      <c r="C67" s="14" t="s">
        <v>214</v>
      </c>
      <c r="D67" s="33">
        <f>' MID Term 1'!D64+'MID Term 2'!D64</f>
        <v>24</v>
      </c>
      <c r="E67" s="33">
        <f>' MID Term 1'!H64+'MID Term 2'!E64</f>
        <v>22</v>
      </c>
      <c r="F67" s="33">
        <f>' MID Term 1'!L64+'MID Term 2'!F64</f>
        <v>22</v>
      </c>
      <c r="G67" s="33">
        <f>' MID Term 1'!P64+'MID Term 2'!J64</f>
        <v>21</v>
      </c>
      <c r="H67" s="33">
        <f>' MID Term 1'!Q64+'MID Term 2'!N64</f>
        <v>22</v>
      </c>
      <c r="I67" s="33">
        <f t="shared" si="7"/>
        <v>1</v>
      </c>
      <c r="J67" s="33">
        <f t="shared" si="8"/>
        <v>1</v>
      </c>
      <c r="K67" s="33">
        <f t="shared" si="9"/>
        <v>1</v>
      </c>
      <c r="L67" s="33">
        <f t="shared" si="10"/>
        <v>1</v>
      </c>
      <c r="M67" s="33">
        <f t="shared" si="11"/>
        <v>1</v>
      </c>
      <c r="N67" s="33">
        <f t="shared" si="12"/>
        <v>111</v>
      </c>
      <c r="O67" s="33">
        <f t="shared" si="13"/>
        <v>56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3">
      <c r="A68" s="13">
        <v>59</v>
      </c>
      <c r="B68" s="14" t="s">
        <v>215</v>
      </c>
      <c r="C68" s="14" t="s">
        <v>216</v>
      </c>
      <c r="D68" s="33">
        <f>' MID Term 1'!D65+'MID Term 2'!D65</f>
        <v>25</v>
      </c>
      <c r="E68" s="33">
        <f>' MID Term 1'!H65+'MID Term 2'!E65</f>
        <v>23</v>
      </c>
      <c r="F68" s="33">
        <f>' MID Term 1'!L65+'MID Term 2'!F65</f>
        <v>24</v>
      </c>
      <c r="G68" s="33">
        <f>' MID Term 1'!P65+'MID Term 2'!J65</f>
        <v>22</v>
      </c>
      <c r="H68" s="33">
        <f>' MID Term 1'!Q65+'MID Term 2'!N65</f>
        <v>23</v>
      </c>
      <c r="I68" s="33">
        <f t="shared" si="7"/>
        <v>1</v>
      </c>
      <c r="J68" s="33">
        <f t="shared" si="8"/>
        <v>1</v>
      </c>
      <c r="K68" s="33">
        <f t="shared" si="9"/>
        <v>1</v>
      </c>
      <c r="L68" s="33">
        <f t="shared" si="10"/>
        <v>1</v>
      </c>
      <c r="M68" s="33">
        <f t="shared" si="11"/>
        <v>1</v>
      </c>
      <c r="N68" s="33">
        <f t="shared" si="12"/>
        <v>117</v>
      </c>
      <c r="O68" s="33">
        <f t="shared" si="13"/>
        <v>59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3">
      <c r="A69" s="13">
        <v>60</v>
      </c>
      <c r="B69" s="14" t="s">
        <v>217</v>
      </c>
      <c r="C69" s="14" t="s">
        <v>218</v>
      </c>
      <c r="D69" s="33">
        <f>' MID Term 1'!D66+'MID Term 2'!D66</f>
        <v>23</v>
      </c>
      <c r="E69" s="33">
        <f>' MID Term 1'!H66+'MID Term 2'!E66</f>
        <v>21</v>
      </c>
      <c r="F69" s="33">
        <f>' MID Term 1'!L66+'MID Term 2'!F66</f>
        <v>21</v>
      </c>
      <c r="G69" s="33">
        <f>' MID Term 1'!P66+'MID Term 2'!J66</f>
        <v>20</v>
      </c>
      <c r="H69" s="33">
        <f>' MID Term 1'!Q66+'MID Term 2'!N66</f>
        <v>21</v>
      </c>
      <c r="I69" s="33">
        <f t="shared" si="7"/>
        <v>1</v>
      </c>
      <c r="J69" s="33">
        <f t="shared" si="8"/>
        <v>1</v>
      </c>
      <c r="K69" s="33">
        <f t="shared" si="9"/>
        <v>1</v>
      </c>
      <c r="L69" s="33">
        <f t="shared" si="10"/>
        <v>0</v>
      </c>
      <c r="M69" s="33">
        <f t="shared" si="11"/>
        <v>1</v>
      </c>
      <c r="N69" s="33">
        <f t="shared" si="12"/>
        <v>106</v>
      </c>
      <c r="O69" s="33">
        <f t="shared" si="13"/>
        <v>53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3">
      <c r="A70" s="13">
        <v>61</v>
      </c>
      <c r="B70" s="14" t="s">
        <v>219</v>
      </c>
      <c r="C70" s="14" t="s">
        <v>220</v>
      </c>
      <c r="D70" s="33">
        <f>' MID Term 1'!D67+'MID Term 2'!D67</f>
        <v>28</v>
      </c>
      <c r="E70" s="33">
        <f>' MID Term 1'!H67+'MID Term 2'!E67</f>
        <v>21</v>
      </c>
      <c r="F70" s="33">
        <f>' MID Term 1'!L67+'MID Term 2'!F67</f>
        <v>22</v>
      </c>
      <c r="G70" s="33">
        <f>' MID Term 1'!P67+'MID Term 2'!J67</f>
        <v>20</v>
      </c>
      <c r="H70" s="33">
        <f>' MID Term 1'!Q67+'MID Term 2'!N67</f>
        <v>22</v>
      </c>
      <c r="I70" s="33">
        <f t="shared" si="7"/>
        <v>1</v>
      </c>
      <c r="J70" s="33">
        <f t="shared" si="8"/>
        <v>1</v>
      </c>
      <c r="K70" s="33">
        <f t="shared" si="9"/>
        <v>1</v>
      </c>
      <c r="L70" s="33">
        <f t="shared" si="10"/>
        <v>0</v>
      </c>
      <c r="M70" s="33">
        <f t="shared" si="11"/>
        <v>1</v>
      </c>
      <c r="N70" s="33">
        <f t="shared" si="12"/>
        <v>113</v>
      </c>
      <c r="O70" s="33">
        <f t="shared" si="13"/>
        <v>57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3">
      <c r="A71" s="13">
        <v>62</v>
      </c>
      <c r="B71" s="14" t="s">
        <v>221</v>
      </c>
      <c r="C71" s="14" t="s">
        <v>222</v>
      </c>
      <c r="D71" s="33">
        <f>' MID Term 1'!D68+'MID Term 2'!D68</f>
        <v>28</v>
      </c>
      <c r="E71" s="33">
        <f>' MID Term 1'!H68+'MID Term 2'!E68</f>
        <v>24</v>
      </c>
      <c r="F71" s="33">
        <f>' MID Term 1'!L68+'MID Term 2'!F68</f>
        <v>25</v>
      </c>
      <c r="G71" s="33">
        <f>' MID Term 1'!P68+'MID Term 2'!J68</f>
        <v>24</v>
      </c>
      <c r="H71" s="33">
        <f>' MID Term 1'!Q68+'MID Term 2'!N68</f>
        <v>24</v>
      </c>
      <c r="I71" s="33">
        <f t="shared" si="7"/>
        <v>1</v>
      </c>
      <c r="J71" s="33">
        <f t="shared" si="8"/>
        <v>1</v>
      </c>
      <c r="K71" s="33">
        <f t="shared" si="9"/>
        <v>1</v>
      </c>
      <c r="L71" s="33">
        <f t="shared" si="10"/>
        <v>1</v>
      </c>
      <c r="M71" s="33">
        <f t="shared" si="11"/>
        <v>1</v>
      </c>
      <c r="N71" s="33">
        <f t="shared" si="12"/>
        <v>125</v>
      </c>
      <c r="O71" s="33">
        <f t="shared" si="13"/>
        <v>63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3">
      <c r="A72" s="13">
        <v>63</v>
      </c>
      <c r="B72" s="14" t="s">
        <v>223</v>
      </c>
      <c r="C72" s="14" t="s">
        <v>224</v>
      </c>
      <c r="D72" s="33">
        <f>' MID Term 1'!D69+'MID Term 2'!D69</f>
        <v>28</v>
      </c>
      <c r="E72" s="33">
        <f>' MID Term 1'!H69+'MID Term 2'!E69</f>
        <v>22</v>
      </c>
      <c r="F72" s="33">
        <f>' MID Term 1'!L69+'MID Term 2'!F69</f>
        <v>22</v>
      </c>
      <c r="G72" s="33">
        <f>' MID Term 1'!P69+'MID Term 2'!J69</f>
        <v>21</v>
      </c>
      <c r="H72" s="33">
        <f>' MID Term 1'!Q69+'MID Term 2'!N69</f>
        <v>23</v>
      </c>
      <c r="I72" s="33">
        <f t="shared" si="7"/>
        <v>1</v>
      </c>
      <c r="J72" s="33">
        <f t="shared" si="8"/>
        <v>1</v>
      </c>
      <c r="K72" s="33">
        <f t="shared" si="9"/>
        <v>1</v>
      </c>
      <c r="L72" s="33">
        <f t="shared" si="10"/>
        <v>1</v>
      </c>
      <c r="M72" s="33">
        <f t="shared" si="11"/>
        <v>1</v>
      </c>
      <c r="N72" s="33">
        <f t="shared" si="12"/>
        <v>116</v>
      </c>
      <c r="O72" s="33">
        <f t="shared" si="13"/>
        <v>58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3">
      <c r="A73" s="13">
        <v>64</v>
      </c>
      <c r="B73" s="14" t="s">
        <v>225</v>
      </c>
      <c r="C73" s="14" t="s">
        <v>226</v>
      </c>
      <c r="D73" s="33">
        <f>' MID Term 1'!D70+'MID Term 2'!D70</f>
        <v>24</v>
      </c>
      <c r="E73" s="33">
        <f>' MID Term 1'!H70+'MID Term 2'!E70</f>
        <v>22</v>
      </c>
      <c r="F73" s="33">
        <f>' MID Term 1'!L70+'MID Term 2'!F70</f>
        <v>22</v>
      </c>
      <c r="G73" s="33">
        <f>' MID Term 1'!P70+'MID Term 2'!J70</f>
        <v>20</v>
      </c>
      <c r="H73" s="33">
        <f>' MID Term 1'!Q70+'MID Term 2'!N70</f>
        <v>22</v>
      </c>
      <c r="I73" s="33">
        <f t="shared" si="7"/>
        <v>1</v>
      </c>
      <c r="J73" s="33">
        <f t="shared" si="8"/>
        <v>1</v>
      </c>
      <c r="K73" s="33">
        <f t="shared" si="9"/>
        <v>1</v>
      </c>
      <c r="L73" s="33">
        <f t="shared" si="10"/>
        <v>0</v>
      </c>
      <c r="M73" s="33">
        <f t="shared" si="11"/>
        <v>1</v>
      </c>
      <c r="N73" s="33">
        <f t="shared" si="12"/>
        <v>110</v>
      </c>
      <c r="O73" s="33">
        <f t="shared" si="13"/>
        <v>55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3">
      <c r="A74" s="13">
        <v>65</v>
      </c>
      <c r="B74" s="14" t="s">
        <v>227</v>
      </c>
      <c r="C74" s="14" t="s">
        <v>228</v>
      </c>
      <c r="D74" s="33">
        <f>' MID Term 1'!D71+'MID Term 2'!D71</f>
        <v>28</v>
      </c>
      <c r="E74" s="33">
        <f>' MID Term 1'!H71+'MID Term 2'!E71</f>
        <v>21</v>
      </c>
      <c r="F74" s="33">
        <f>' MID Term 1'!L71+'MID Term 2'!F71</f>
        <v>22</v>
      </c>
      <c r="G74" s="33">
        <f>' MID Term 1'!P71+'MID Term 2'!J71</f>
        <v>20</v>
      </c>
      <c r="H74" s="33">
        <f>' MID Term 1'!Q71+'MID Term 2'!N71</f>
        <v>22</v>
      </c>
      <c r="I74" s="33">
        <f t="shared" si="7"/>
        <v>1</v>
      </c>
      <c r="J74" s="33">
        <f t="shared" si="8"/>
        <v>1</v>
      </c>
      <c r="K74" s="33">
        <f t="shared" si="9"/>
        <v>1</v>
      </c>
      <c r="L74" s="33">
        <f t="shared" si="10"/>
        <v>0</v>
      </c>
      <c r="M74" s="33">
        <f t="shared" si="11"/>
        <v>1</v>
      </c>
      <c r="N74" s="33">
        <f t="shared" si="12"/>
        <v>113</v>
      </c>
      <c r="O74" s="33">
        <f t="shared" si="13"/>
        <v>57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3">
      <c r="A75" s="13">
        <v>66</v>
      </c>
      <c r="B75" s="14" t="s">
        <v>229</v>
      </c>
      <c r="C75" s="14" t="s">
        <v>230</v>
      </c>
      <c r="D75" s="33">
        <f>' MID Term 1'!D72+'MID Term 2'!D72</f>
        <v>24</v>
      </c>
      <c r="E75" s="33">
        <f>' MID Term 1'!H72+'MID Term 2'!E72</f>
        <v>22</v>
      </c>
      <c r="F75" s="33">
        <f>' MID Term 1'!L72+'MID Term 2'!F72</f>
        <v>22</v>
      </c>
      <c r="G75" s="33">
        <f>' MID Term 1'!P72+'MID Term 2'!J72</f>
        <v>21</v>
      </c>
      <c r="H75" s="33">
        <f>' MID Term 1'!Q72+'MID Term 2'!N72</f>
        <v>23</v>
      </c>
      <c r="I75" s="33">
        <f t="shared" ref="I75:I127" si="14">IF((D75/$D$8)&gt;=$I$8,1,0)</f>
        <v>1</v>
      </c>
      <c r="J75" s="33">
        <f t="shared" ref="J75:J127" si="15">IF((E75/$E$8)&gt;=$J$8,1,0)</f>
        <v>1</v>
      </c>
      <c r="K75" s="33">
        <f t="shared" ref="K75:K127" si="16">IF((F75/$F$8)&gt;=$K$8,1,0)</f>
        <v>1</v>
      </c>
      <c r="L75" s="33">
        <f t="shared" ref="L75:L127" si="17">IF((G75/$G$8)&gt;=$L$8,1,0)</f>
        <v>1</v>
      </c>
      <c r="M75" s="33">
        <f t="shared" ref="M75:M127" si="18">IF((H75/$H$8)&gt;=$M$8,1,0)</f>
        <v>1</v>
      </c>
      <c r="N75" s="33">
        <f t="shared" ref="N75:N127" si="19">SUM(D75:H75)</f>
        <v>112</v>
      </c>
      <c r="O75" s="33">
        <f t="shared" ref="O75:O127" si="20">ROUND(N75/2,0)</f>
        <v>56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3">
      <c r="A76" s="13">
        <v>67</v>
      </c>
      <c r="B76" s="14" t="s">
        <v>231</v>
      </c>
      <c r="C76" s="14" t="s">
        <v>232</v>
      </c>
      <c r="D76" s="33">
        <f>' MID Term 1'!D73+'MID Term 2'!D73</f>
        <v>23</v>
      </c>
      <c r="E76" s="33">
        <f>' MID Term 1'!H73+'MID Term 2'!E73</f>
        <v>21</v>
      </c>
      <c r="F76" s="33">
        <f>' MID Term 1'!L73+'MID Term 2'!F73</f>
        <v>21</v>
      </c>
      <c r="G76" s="33">
        <f>' MID Term 1'!P73+'MID Term 2'!J73</f>
        <v>20</v>
      </c>
      <c r="H76" s="33">
        <f>' MID Term 1'!Q73+'MID Term 2'!N73</f>
        <v>21</v>
      </c>
      <c r="I76" s="33">
        <f t="shared" si="14"/>
        <v>1</v>
      </c>
      <c r="J76" s="33">
        <f t="shared" si="15"/>
        <v>1</v>
      </c>
      <c r="K76" s="33">
        <f t="shared" si="16"/>
        <v>1</v>
      </c>
      <c r="L76" s="33">
        <f t="shared" si="17"/>
        <v>0</v>
      </c>
      <c r="M76" s="33">
        <f t="shared" si="18"/>
        <v>1</v>
      </c>
      <c r="N76" s="33">
        <f t="shared" si="19"/>
        <v>106</v>
      </c>
      <c r="O76" s="33">
        <f t="shared" si="20"/>
        <v>53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3">
      <c r="A77" s="13">
        <v>68</v>
      </c>
      <c r="B77" s="14" t="s">
        <v>233</v>
      </c>
      <c r="C77" s="14" t="s">
        <v>234</v>
      </c>
      <c r="D77" s="33">
        <f>' MID Term 1'!D74+'MID Term 2'!D74</f>
        <v>24</v>
      </c>
      <c r="E77" s="33">
        <f>' MID Term 1'!H74+'MID Term 2'!E74</f>
        <v>22</v>
      </c>
      <c r="F77" s="33">
        <f>' MID Term 1'!L74+'MID Term 2'!F74</f>
        <v>22</v>
      </c>
      <c r="G77" s="33">
        <f>' MID Term 1'!P74+'MID Term 2'!J74</f>
        <v>20</v>
      </c>
      <c r="H77" s="33">
        <f>' MID Term 1'!Q74+'MID Term 2'!N74</f>
        <v>22</v>
      </c>
      <c r="I77" s="33">
        <f t="shared" si="14"/>
        <v>1</v>
      </c>
      <c r="J77" s="33">
        <f t="shared" si="15"/>
        <v>1</v>
      </c>
      <c r="K77" s="33">
        <f t="shared" si="16"/>
        <v>1</v>
      </c>
      <c r="L77" s="33">
        <f t="shared" si="17"/>
        <v>0</v>
      </c>
      <c r="M77" s="33">
        <f t="shared" si="18"/>
        <v>1</v>
      </c>
      <c r="N77" s="33">
        <f t="shared" si="19"/>
        <v>110</v>
      </c>
      <c r="O77" s="33">
        <f t="shared" si="20"/>
        <v>55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3">
      <c r="A78" s="13">
        <v>69</v>
      </c>
      <c r="B78" s="14" t="s">
        <v>235</v>
      </c>
      <c r="C78" s="14" t="s">
        <v>236</v>
      </c>
      <c r="D78" s="33">
        <f>' MID Term 1'!D75+'MID Term 2'!D75</f>
        <v>25</v>
      </c>
      <c r="E78" s="33">
        <f>' MID Term 1'!H75+'MID Term 2'!E75</f>
        <v>23</v>
      </c>
      <c r="F78" s="33">
        <f>' MID Term 1'!L75+'MID Term 2'!F75</f>
        <v>24</v>
      </c>
      <c r="G78" s="33">
        <f>' MID Term 1'!P75+'MID Term 2'!J75</f>
        <v>22</v>
      </c>
      <c r="H78" s="33">
        <f>' MID Term 1'!Q75+'MID Term 2'!N75</f>
        <v>23</v>
      </c>
      <c r="I78" s="33">
        <f t="shared" si="14"/>
        <v>1</v>
      </c>
      <c r="J78" s="33">
        <f t="shared" si="15"/>
        <v>1</v>
      </c>
      <c r="K78" s="33">
        <f t="shared" si="16"/>
        <v>1</v>
      </c>
      <c r="L78" s="33">
        <f t="shared" si="17"/>
        <v>1</v>
      </c>
      <c r="M78" s="33">
        <f t="shared" si="18"/>
        <v>1</v>
      </c>
      <c r="N78" s="33">
        <f t="shared" si="19"/>
        <v>117</v>
      </c>
      <c r="O78" s="33">
        <f t="shared" si="20"/>
        <v>59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3">
      <c r="A79" s="13">
        <v>70</v>
      </c>
      <c r="B79" s="14" t="s">
        <v>237</v>
      </c>
      <c r="C79" s="14" t="s">
        <v>238</v>
      </c>
      <c r="D79" s="33">
        <f>' MID Term 1'!D76+'MID Term 2'!D76</f>
        <v>28</v>
      </c>
      <c r="E79" s="33">
        <f>' MID Term 1'!H76+'MID Term 2'!E76</f>
        <v>23</v>
      </c>
      <c r="F79" s="33">
        <f>' MID Term 1'!L76+'MID Term 2'!F76</f>
        <v>23</v>
      </c>
      <c r="G79" s="33">
        <f>' MID Term 1'!P76+'MID Term 2'!J76</f>
        <v>22</v>
      </c>
      <c r="H79" s="33">
        <f>' MID Term 1'!Q76+'MID Term 2'!N76</f>
        <v>24</v>
      </c>
      <c r="I79" s="33">
        <f t="shared" si="14"/>
        <v>1</v>
      </c>
      <c r="J79" s="33">
        <f t="shared" si="15"/>
        <v>1</v>
      </c>
      <c r="K79" s="33">
        <f t="shared" si="16"/>
        <v>1</v>
      </c>
      <c r="L79" s="33">
        <f t="shared" si="17"/>
        <v>1</v>
      </c>
      <c r="M79" s="33">
        <f t="shared" si="18"/>
        <v>1</v>
      </c>
      <c r="N79" s="33">
        <f t="shared" si="19"/>
        <v>120</v>
      </c>
      <c r="O79" s="33">
        <f t="shared" si="20"/>
        <v>60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3">
      <c r="A80" s="13">
        <v>71</v>
      </c>
      <c r="B80" s="14" t="s">
        <v>239</v>
      </c>
      <c r="C80" s="14" t="s">
        <v>240</v>
      </c>
      <c r="D80" s="33">
        <f>' MID Term 1'!D77+'MID Term 2'!D77</f>
        <v>28</v>
      </c>
      <c r="E80" s="33">
        <f>' MID Term 1'!H77+'MID Term 2'!E77</f>
        <v>23</v>
      </c>
      <c r="F80" s="33">
        <f>' MID Term 1'!L77+'MID Term 2'!F77</f>
        <v>24</v>
      </c>
      <c r="G80" s="33">
        <f>' MID Term 1'!P77+'MID Term 2'!J77</f>
        <v>23</v>
      </c>
      <c r="H80" s="33">
        <f>' MID Term 1'!Q77+'MID Term 2'!N77</f>
        <v>23</v>
      </c>
      <c r="I80" s="33">
        <f t="shared" si="14"/>
        <v>1</v>
      </c>
      <c r="J80" s="33">
        <f t="shared" si="15"/>
        <v>1</v>
      </c>
      <c r="K80" s="33">
        <f t="shared" si="16"/>
        <v>1</v>
      </c>
      <c r="L80" s="33">
        <f t="shared" si="17"/>
        <v>1</v>
      </c>
      <c r="M80" s="33">
        <f t="shared" si="18"/>
        <v>1</v>
      </c>
      <c r="N80" s="33">
        <f t="shared" si="19"/>
        <v>121</v>
      </c>
      <c r="O80" s="33">
        <f t="shared" si="20"/>
        <v>61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6" ht="19.5" customHeight="1" x14ac:dyDescent="0.3">
      <c r="A81" s="13">
        <v>72</v>
      </c>
      <c r="B81" s="14" t="s">
        <v>241</v>
      </c>
      <c r="C81" s="14" t="s">
        <v>242</v>
      </c>
      <c r="D81" s="33">
        <f>' MID Term 1'!D78+'MID Term 2'!D78</f>
        <v>28</v>
      </c>
      <c r="E81" s="33">
        <f>' MID Term 1'!H78+'MID Term 2'!E78</f>
        <v>22</v>
      </c>
      <c r="F81" s="33">
        <f>' MID Term 1'!L78+'MID Term 2'!F78</f>
        <v>22</v>
      </c>
      <c r="G81" s="33">
        <f>' MID Term 1'!P78+'MID Term 2'!J78</f>
        <v>21</v>
      </c>
      <c r="H81" s="33">
        <f>' MID Term 1'!Q78+'MID Term 2'!N78</f>
        <v>22</v>
      </c>
      <c r="I81" s="33">
        <f t="shared" si="14"/>
        <v>1</v>
      </c>
      <c r="J81" s="33">
        <f t="shared" si="15"/>
        <v>1</v>
      </c>
      <c r="K81" s="33">
        <f t="shared" si="16"/>
        <v>1</v>
      </c>
      <c r="L81" s="33">
        <f t="shared" si="17"/>
        <v>1</v>
      </c>
      <c r="M81" s="33">
        <f t="shared" si="18"/>
        <v>1</v>
      </c>
      <c r="N81" s="33">
        <f t="shared" si="19"/>
        <v>115</v>
      </c>
      <c r="O81" s="33">
        <f t="shared" si="20"/>
        <v>58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6" ht="19.5" customHeight="1" x14ac:dyDescent="0.3">
      <c r="A82" s="13">
        <v>73</v>
      </c>
      <c r="B82" s="14" t="s">
        <v>243</v>
      </c>
      <c r="C82" s="14" t="s">
        <v>244</v>
      </c>
      <c r="D82" s="33">
        <f>' MID Term 1'!D79+'MID Term 2'!D79</f>
        <v>24</v>
      </c>
      <c r="E82" s="33">
        <f>' MID Term 1'!H79+'MID Term 2'!E79</f>
        <v>22</v>
      </c>
      <c r="F82" s="33">
        <f>' MID Term 1'!L79+'MID Term 2'!F79</f>
        <v>22</v>
      </c>
      <c r="G82" s="33">
        <f>' MID Term 1'!P79+'MID Term 2'!J79</f>
        <v>22</v>
      </c>
      <c r="H82" s="33">
        <f>' MID Term 1'!Q79+'MID Term 2'!N79</f>
        <v>23</v>
      </c>
      <c r="I82" s="33">
        <f t="shared" si="14"/>
        <v>1</v>
      </c>
      <c r="J82" s="33">
        <f t="shared" si="15"/>
        <v>1</v>
      </c>
      <c r="K82" s="33">
        <f t="shared" si="16"/>
        <v>1</v>
      </c>
      <c r="L82" s="33">
        <f t="shared" si="17"/>
        <v>1</v>
      </c>
      <c r="M82" s="33">
        <f t="shared" si="18"/>
        <v>1</v>
      </c>
      <c r="N82" s="33">
        <f t="shared" si="19"/>
        <v>113</v>
      </c>
      <c r="O82" s="33">
        <f t="shared" si="20"/>
        <v>57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ht="19.5" customHeight="1" x14ac:dyDescent="0.3">
      <c r="A83" s="13">
        <v>74</v>
      </c>
      <c r="B83" s="14" t="s">
        <v>245</v>
      </c>
      <c r="C83" s="14" t="s">
        <v>246</v>
      </c>
      <c r="D83" s="33">
        <f>' MID Term 1'!D80+'MID Term 2'!D80</f>
        <v>28</v>
      </c>
      <c r="E83" s="33">
        <f>' MID Term 1'!H80+'MID Term 2'!E80</f>
        <v>22</v>
      </c>
      <c r="F83" s="33">
        <f>' MID Term 1'!L80+'MID Term 2'!F80</f>
        <v>22</v>
      </c>
      <c r="G83" s="33">
        <f>' MID Term 1'!P80+'MID Term 2'!J80</f>
        <v>21</v>
      </c>
      <c r="H83" s="33">
        <f>' MID Term 1'!Q80+'MID Term 2'!N80</f>
        <v>22</v>
      </c>
      <c r="I83" s="33">
        <f t="shared" si="14"/>
        <v>1</v>
      </c>
      <c r="J83" s="33">
        <f t="shared" si="15"/>
        <v>1</v>
      </c>
      <c r="K83" s="33">
        <f t="shared" si="16"/>
        <v>1</v>
      </c>
      <c r="L83" s="33">
        <f t="shared" si="17"/>
        <v>1</v>
      </c>
      <c r="M83" s="33">
        <f t="shared" si="18"/>
        <v>1</v>
      </c>
      <c r="N83" s="33">
        <f t="shared" si="19"/>
        <v>115</v>
      </c>
      <c r="O83" s="33">
        <f t="shared" si="20"/>
        <v>58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ht="19.5" customHeight="1" x14ac:dyDescent="0.3">
      <c r="A84" s="13">
        <v>75</v>
      </c>
      <c r="B84" s="14" t="s">
        <v>247</v>
      </c>
      <c r="C84" s="14" t="s">
        <v>248</v>
      </c>
      <c r="D84" s="33">
        <f>' MID Term 1'!D81+'MID Term 2'!D81</f>
        <v>25</v>
      </c>
      <c r="E84" s="33">
        <f>' MID Term 1'!H81+'MID Term 2'!E81</f>
        <v>23</v>
      </c>
      <c r="F84" s="33">
        <f>' MID Term 1'!L81+'MID Term 2'!F81</f>
        <v>23</v>
      </c>
      <c r="G84" s="33">
        <f>' MID Term 1'!P81+'MID Term 2'!J81</f>
        <v>21</v>
      </c>
      <c r="H84" s="33">
        <f>' MID Term 1'!Q81+'MID Term 2'!N81</f>
        <v>22</v>
      </c>
      <c r="I84" s="33">
        <f t="shared" si="14"/>
        <v>1</v>
      </c>
      <c r="J84" s="33">
        <f t="shared" si="15"/>
        <v>1</v>
      </c>
      <c r="K84" s="33">
        <f t="shared" si="16"/>
        <v>1</v>
      </c>
      <c r="L84" s="33">
        <f t="shared" si="17"/>
        <v>1</v>
      </c>
      <c r="M84" s="33">
        <f t="shared" si="18"/>
        <v>1</v>
      </c>
      <c r="N84" s="33">
        <f t="shared" si="19"/>
        <v>114</v>
      </c>
      <c r="O84" s="33">
        <f t="shared" si="20"/>
        <v>57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6" ht="19.5" customHeight="1" x14ac:dyDescent="0.3">
      <c r="A85" s="13">
        <v>76</v>
      </c>
      <c r="B85" s="14" t="s">
        <v>249</v>
      </c>
      <c r="C85" s="14" t="s">
        <v>250</v>
      </c>
      <c r="D85" s="33">
        <f>' MID Term 1'!D82+'MID Term 2'!D82</f>
        <v>28</v>
      </c>
      <c r="E85" s="33">
        <f>' MID Term 1'!H82+'MID Term 2'!E82</f>
        <v>22</v>
      </c>
      <c r="F85" s="33">
        <f>' MID Term 1'!L82+'MID Term 2'!F82</f>
        <v>22</v>
      </c>
      <c r="G85" s="33">
        <f>' MID Term 1'!P82+'MID Term 2'!J82</f>
        <v>22</v>
      </c>
      <c r="H85" s="33">
        <f>' MID Term 1'!Q82+'MID Term 2'!N82</f>
        <v>23</v>
      </c>
      <c r="I85" s="33">
        <f t="shared" si="14"/>
        <v>1</v>
      </c>
      <c r="J85" s="33">
        <f t="shared" si="15"/>
        <v>1</v>
      </c>
      <c r="K85" s="33">
        <f t="shared" si="16"/>
        <v>1</v>
      </c>
      <c r="L85" s="33">
        <f t="shared" si="17"/>
        <v>1</v>
      </c>
      <c r="M85" s="33">
        <f t="shared" si="18"/>
        <v>1</v>
      </c>
      <c r="N85" s="33">
        <f t="shared" si="19"/>
        <v>117</v>
      </c>
      <c r="O85" s="33">
        <f t="shared" si="20"/>
        <v>59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6" ht="19.5" customHeight="1" x14ac:dyDescent="0.3">
      <c r="A86" s="13">
        <v>77</v>
      </c>
      <c r="B86" s="14" t="s">
        <v>251</v>
      </c>
      <c r="C86" s="14" t="s">
        <v>252</v>
      </c>
      <c r="D86" s="33">
        <f>' MID Term 1'!D83+'MID Term 2'!D83</f>
        <v>24</v>
      </c>
      <c r="E86" s="33">
        <f>' MID Term 1'!H83+'MID Term 2'!E83</f>
        <v>22</v>
      </c>
      <c r="F86" s="33">
        <f>' MID Term 1'!L83+'MID Term 2'!F83</f>
        <v>22</v>
      </c>
      <c r="G86" s="33">
        <f>' MID Term 1'!P83+'MID Term 2'!J83</f>
        <v>22</v>
      </c>
      <c r="H86" s="33">
        <f>' MID Term 1'!Q83+'MID Term 2'!N83</f>
        <v>22</v>
      </c>
      <c r="I86" s="33">
        <f t="shared" si="14"/>
        <v>1</v>
      </c>
      <c r="J86" s="33">
        <f t="shared" si="15"/>
        <v>1</v>
      </c>
      <c r="K86" s="33">
        <f t="shared" si="16"/>
        <v>1</v>
      </c>
      <c r="L86" s="33">
        <f t="shared" si="17"/>
        <v>1</v>
      </c>
      <c r="M86" s="33">
        <f t="shared" si="18"/>
        <v>1</v>
      </c>
      <c r="N86" s="33">
        <f t="shared" si="19"/>
        <v>112</v>
      </c>
      <c r="O86" s="33">
        <f t="shared" si="20"/>
        <v>56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6" ht="19.5" customHeight="1" x14ac:dyDescent="0.3">
      <c r="A87" s="13">
        <v>78</v>
      </c>
      <c r="B87" s="14" t="s">
        <v>253</v>
      </c>
      <c r="C87" s="14" t="s">
        <v>254</v>
      </c>
      <c r="D87" s="33">
        <f>' MID Term 1'!D84+'MID Term 2'!D84</f>
        <v>24</v>
      </c>
      <c r="E87" s="33">
        <f>' MID Term 1'!H84+'MID Term 2'!E84</f>
        <v>22</v>
      </c>
      <c r="F87" s="33">
        <f>' MID Term 1'!L84+'MID Term 2'!F84</f>
        <v>22</v>
      </c>
      <c r="G87" s="33">
        <f>' MID Term 1'!P84+'MID Term 2'!J84</f>
        <v>22</v>
      </c>
      <c r="H87" s="33">
        <f>' MID Term 1'!Q84+'MID Term 2'!N84</f>
        <v>23</v>
      </c>
      <c r="I87" s="33">
        <f t="shared" si="14"/>
        <v>1</v>
      </c>
      <c r="J87" s="33">
        <f t="shared" si="15"/>
        <v>1</v>
      </c>
      <c r="K87" s="33">
        <f t="shared" si="16"/>
        <v>1</v>
      </c>
      <c r="L87" s="33">
        <f t="shared" si="17"/>
        <v>1</v>
      </c>
      <c r="M87" s="33">
        <f t="shared" si="18"/>
        <v>1</v>
      </c>
      <c r="N87" s="33">
        <f t="shared" si="19"/>
        <v>113</v>
      </c>
      <c r="O87" s="33">
        <f t="shared" si="20"/>
        <v>57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6" ht="19.5" customHeight="1" x14ac:dyDescent="0.3">
      <c r="A88" s="13">
        <v>79</v>
      </c>
      <c r="B88" s="14" t="s">
        <v>255</v>
      </c>
      <c r="C88" s="14" t="s">
        <v>256</v>
      </c>
      <c r="D88" s="33">
        <f>' MID Term 1'!D85+'MID Term 2'!D85</f>
        <v>24</v>
      </c>
      <c r="E88" s="33">
        <f>' MID Term 1'!H85+'MID Term 2'!E85</f>
        <v>22</v>
      </c>
      <c r="F88" s="33">
        <f>' MID Term 1'!L85+'MID Term 2'!F85</f>
        <v>22</v>
      </c>
      <c r="G88" s="33">
        <f>' MID Term 1'!P85+'MID Term 2'!J85</f>
        <v>22</v>
      </c>
      <c r="H88" s="33">
        <f>' MID Term 1'!Q85+'MID Term 2'!N85</f>
        <v>23</v>
      </c>
      <c r="I88" s="33">
        <f t="shared" si="14"/>
        <v>1</v>
      </c>
      <c r="J88" s="33">
        <f t="shared" si="15"/>
        <v>1</v>
      </c>
      <c r="K88" s="33">
        <f t="shared" si="16"/>
        <v>1</v>
      </c>
      <c r="L88" s="33">
        <f t="shared" si="17"/>
        <v>1</v>
      </c>
      <c r="M88" s="33">
        <f t="shared" si="18"/>
        <v>1</v>
      </c>
      <c r="N88" s="33">
        <f t="shared" si="19"/>
        <v>113</v>
      </c>
      <c r="O88" s="33">
        <f t="shared" si="20"/>
        <v>57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6" ht="19.5" customHeight="1" x14ac:dyDescent="0.3">
      <c r="A89" s="13">
        <v>80</v>
      </c>
      <c r="B89" s="14" t="s">
        <v>257</v>
      </c>
      <c r="C89" s="14" t="s">
        <v>258</v>
      </c>
      <c r="D89" s="33">
        <f>' MID Term 1'!D86+'MID Term 2'!D86</f>
        <v>28</v>
      </c>
      <c r="E89" s="33">
        <f>' MID Term 1'!H86+'MID Term 2'!E86</f>
        <v>21</v>
      </c>
      <c r="F89" s="33">
        <f>' MID Term 1'!L86+'MID Term 2'!F86</f>
        <v>21</v>
      </c>
      <c r="G89" s="33">
        <f>' MID Term 1'!P86+'MID Term 2'!J86</f>
        <v>21</v>
      </c>
      <c r="H89" s="33">
        <f>' MID Term 1'!Q86+'MID Term 2'!N86</f>
        <v>21</v>
      </c>
      <c r="I89" s="33">
        <f t="shared" si="14"/>
        <v>1</v>
      </c>
      <c r="J89" s="33">
        <f t="shared" si="15"/>
        <v>1</v>
      </c>
      <c r="K89" s="33">
        <f t="shared" si="16"/>
        <v>1</v>
      </c>
      <c r="L89" s="33">
        <f t="shared" si="17"/>
        <v>1</v>
      </c>
      <c r="M89" s="33">
        <f t="shared" si="18"/>
        <v>1</v>
      </c>
      <c r="N89" s="33">
        <f t="shared" si="19"/>
        <v>112</v>
      </c>
      <c r="O89" s="33">
        <f t="shared" si="20"/>
        <v>56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21"/>
    </row>
    <row r="90" spans="1:26" ht="19.5" customHeight="1" x14ac:dyDescent="0.3">
      <c r="A90" s="13">
        <v>81</v>
      </c>
      <c r="B90" s="14" t="s">
        <v>259</v>
      </c>
      <c r="C90" s="14" t="s">
        <v>260</v>
      </c>
      <c r="D90" s="33">
        <f>' MID Term 1'!D87+'MID Term 2'!D87</f>
        <v>28</v>
      </c>
      <c r="E90" s="33">
        <f>' MID Term 1'!H87+'MID Term 2'!E87</f>
        <v>22</v>
      </c>
      <c r="F90" s="33">
        <f>' MID Term 1'!L87+'MID Term 2'!F87</f>
        <v>22</v>
      </c>
      <c r="G90" s="33">
        <f>' MID Term 1'!P87+'MID Term 2'!J87</f>
        <v>21</v>
      </c>
      <c r="H90" s="33">
        <f>' MID Term 1'!Q87+'MID Term 2'!N87</f>
        <v>23</v>
      </c>
      <c r="I90" s="33">
        <f t="shared" si="14"/>
        <v>1</v>
      </c>
      <c r="J90" s="33">
        <f t="shared" si="15"/>
        <v>1</v>
      </c>
      <c r="K90" s="33">
        <f t="shared" si="16"/>
        <v>1</v>
      </c>
      <c r="L90" s="33">
        <f t="shared" si="17"/>
        <v>1</v>
      </c>
      <c r="M90" s="33">
        <f t="shared" si="18"/>
        <v>1</v>
      </c>
      <c r="N90" s="33">
        <f t="shared" si="19"/>
        <v>116</v>
      </c>
      <c r="O90" s="33">
        <f t="shared" si="20"/>
        <v>58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21"/>
    </row>
    <row r="91" spans="1:26" ht="19.5" customHeight="1" x14ac:dyDescent="0.3">
      <c r="A91" s="13">
        <v>82</v>
      </c>
      <c r="B91" s="14" t="s">
        <v>261</v>
      </c>
      <c r="C91" s="14" t="s">
        <v>262</v>
      </c>
      <c r="D91" s="33">
        <f>' MID Term 1'!D88+'MID Term 2'!D88</f>
        <v>28</v>
      </c>
      <c r="E91" s="33">
        <f>' MID Term 1'!H88+'MID Term 2'!E88</f>
        <v>21</v>
      </c>
      <c r="F91" s="33">
        <f>' MID Term 1'!L88+'MID Term 2'!F88</f>
        <v>21</v>
      </c>
      <c r="G91" s="33">
        <f>' MID Term 1'!P88+'MID Term 2'!J88</f>
        <v>21</v>
      </c>
      <c r="H91" s="33">
        <f>' MID Term 1'!Q88+'MID Term 2'!N88</f>
        <v>22</v>
      </c>
      <c r="I91" s="33">
        <f t="shared" si="14"/>
        <v>1</v>
      </c>
      <c r="J91" s="33">
        <f t="shared" si="15"/>
        <v>1</v>
      </c>
      <c r="K91" s="33">
        <f t="shared" si="16"/>
        <v>1</v>
      </c>
      <c r="L91" s="33">
        <f t="shared" si="17"/>
        <v>1</v>
      </c>
      <c r="M91" s="33">
        <f t="shared" si="18"/>
        <v>1</v>
      </c>
      <c r="N91" s="33">
        <f t="shared" si="19"/>
        <v>113</v>
      </c>
      <c r="O91" s="33">
        <f t="shared" si="20"/>
        <v>57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21"/>
    </row>
    <row r="92" spans="1:26" ht="19.5" customHeight="1" x14ac:dyDescent="0.3">
      <c r="A92" s="13">
        <v>83</v>
      </c>
      <c r="B92" s="14" t="s">
        <v>263</v>
      </c>
      <c r="C92" s="14" t="s">
        <v>264</v>
      </c>
      <c r="D92" s="33">
        <f>' MID Term 1'!D89+'MID Term 2'!D89</f>
        <v>24</v>
      </c>
      <c r="E92" s="33">
        <f>' MID Term 1'!H89+'MID Term 2'!E89</f>
        <v>22</v>
      </c>
      <c r="F92" s="33">
        <f>' MID Term 1'!L89+'MID Term 2'!F89</f>
        <v>22</v>
      </c>
      <c r="G92" s="33">
        <f>' MID Term 1'!P89+'MID Term 2'!J89</f>
        <v>20</v>
      </c>
      <c r="H92" s="33">
        <f>' MID Term 1'!Q89+'MID Term 2'!N89</f>
        <v>22</v>
      </c>
      <c r="I92" s="33">
        <f t="shared" si="14"/>
        <v>1</v>
      </c>
      <c r="J92" s="33">
        <f t="shared" si="15"/>
        <v>1</v>
      </c>
      <c r="K92" s="33">
        <f t="shared" si="16"/>
        <v>1</v>
      </c>
      <c r="L92" s="33">
        <f t="shared" si="17"/>
        <v>0</v>
      </c>
      <c r="M92" s="33">
        <f t="shared" si="18"/>
        <v>1</v>
      </c>
      <c r="N92" s="33">
        <f t="shared" si="19"/>
        <v>110</v>
      </c>
      <c r="O92" s="33">
        <f t="shared" si="20"/>
        <v>55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21"/>
    </row>
    <row r="93" spans="1:26" ht="19.5" customHeight="1" x14ac:dyDescent="0.3">
      <c r="A93" s="13">
        <v>84</v>
      </c>
      <c r="B93" s="14" t="s">
        <v>265</v>
      </c>
      <c r="C93" s="14" t="s">
        <v>266</v>
      </c>
      <c r="D93" s="33">
        <f>' MID Term 1'!D90+'MID Term 2'!D90</f>
        <v>23</v>
      </c>
      <c r="E93" s="33">
        <f>' MID Term 1'!H90+'MID Term 2'!E90</f>
        <v>21</v>
      </c>
      <c r="F93" s="33">
        <f>' MID Term 1'!L90+'MID Term 2'!F90</f>
        <v>22</v>
      </c>
      <c r="G93" s="33">
        <f>' MID Term 1'!P90+'MID Term 2'!J90</f>
        <v>21</v>
      </c>
      <c r="H93" s="33">
        <f>' MID Term 1'!Q90+'MID Term 2'!N90</f>
        <v>22</v>
      </c>
      <c r="I93" s="33">
        <f t="shared" si="14"/>
        <v>1</v>
      </c>
      <c r="J93" s="33">
        <f t="shared" si="15"/>
        <v>1</v>
      </c>
      <c r="K93" s="33">
        <f t="shared" si="16"/>
        <v>1</v>
      </c>
      <c r="L93" s="33">
        <f t="shared" si="17"/>
        <v>1</v>
      </c>
      <c r="M93" s="33">
        <f t="shared" si="18"/>
        <v>1</v>
      </c>
      <c r="N93" s="33">
        <f t="shared" si="19"/>
        <v>109</v>
      </c>
      <c r="O93" s="33">
        <f t="shared" si="20"/>
        <v>55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21"/>
    </row>
    <row r="94" spans="1:26" ht="19.5" customHeight="1" x14ac:dyDescent="0.3">
      <c r="A94" s="13">
        <v>85</v>
      </c>
      <c r="B94" s="14" t="s">
        <v>267</v>
      </c>
      <c r="C94" s="14" t="s">
        <v>268</v>
      </c>
      <c r="D94" s="33">
        <f>' MID Term 1'!D91+'MID Term 2'!D91</f>
        <v>28</v>
      </c>
      <c r="E94" s="33">
        <f>' MID Term 1'!H91+'MID Term 2'!E91</f>
        <v>22</v>
      </c>
      <c r="F94" s="33">
        <f>' MID Term 1'!L91+'MID Term 2'!F91</f>
        <v>22</v>
      </c>
      <c r="G94" s="33">
        <f>' MID Term 1'!P91+'MID Term 2'!J91</f>
        <v>21</v>
      </c>
      <c r="H94" s="33">
        <f>' MID Term 1'!Q91+'MID Term 2'!N91</f>
        <v>23</v>
      </c>
      <c r="I94" s="33">
        <f t="shared" si="14"/>
        <v>1</v>
      </c>
      <c r="J94" s="33">
        <f t="shared" si="15"/>
        <v>1</v>
      </c>
      <c r="K94" s="33">
        <f t="shared" si="16"/>
        <v>1</v>
      </c>
      <c r="L94" s="33">
        <f t="shared" si="17"/>
        <v>1</v>
      </c>
      <c r="M94" s="33">
        <f t="shared" si="18"/>
        <v>1</v>
      </c>
      <c r="N94" s="33">
        <f t="shared" si="19"/>
        <v>116</v>
      </c>
      <c r="O94" s="33">
        <f t="shared" si="20"/>
        <v>58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21"/>
    </row>
    <row r="95" spans="1:26" ht="19.5" customHeight="1" x14ac:dyDescent="0.3">
      <c r="A95" s="13">
        <v>86</v>
      </c>
      <c r="B95" s="14" t="s">
        <v>269</v>
      </c>
      <c r="C95" s="14" t="s">
        <v>270</v>
      </c>
      <c r="D95" s="33">
        <f>' MID Term 1'!D92+'MID Term 2'!D92</f>
        <v>28</v>
      </c>
      <c r="E95" s="33">
        <f>' MID Term 1'!H92+'MID Term 2'!E92</f>
        <v>24</v>
      </c>
      <c r="F95" s="33">
        <f>' MID Term 1'!L92+'MID Term 2'!F92</f>
        <v>25</v>
      </c>
      <c r="G95" s="33">
        <f>' MID Term 1'!P92+'MID Term 2'!J92</f>
        <v>24</v>
      </c>
      <c r="H95" s="33">
        <f>' MID Term 1'!Q92+'MID Term 2'!N92</f>
        <v>25</v>
      </c>
      <c r="I95" s="33">
        <f t="shared" si="14"/>
        <v>1</v>
      </c>
      <c r="J95" s="33">
        <f t="shared" si="15"/>
        <v>1</v>
      </c>
      <c r="K95" s="33">
        <f t="shared" si="16"/>
        <v>1</v>
      </c>
      <c r="L95" s="33">
        <f t="shared" si="17"/>
        <v>1</v>
      </c>
      <c r="M95" s="33">
        <f t="shared" si="18"/>
        <v>1</v>
      </c>
      <c r="N95" s="33">
        <f t="shared" si="19"/>
        <v>126</v>
      </c>
      <c r="O95" s="33">
        <f t="shared" si="20"/>
        <v>63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21"/>
    </row>
    <row r="96" spans="1:26" ht="19.5" customHeight="1" x14ac:dyDescent="0.3">
      <c r="A96" s="13">
        <v>87</v>
      </c>
      <c r="B96" s="14" t="s">
        <v>271</v>
      </c>
      <c r="C96" s="14" t="s">
        <v>272</v>
      </c>
      <c r="D96" s="33">
        <f>' MID Term 1'!D93+'MID Term 2'!D93</f>
        <v>28</v>
      </c>
      <c r="E96" s="33">
        <f>' MID Term 1'!H93+'MID Term 2'!E93</f>
        <v>22</v>
      </c>
      <c r="F96" s="33">
        <f>' MID Term 1'!L93+'MID Term 2'!F93</f>
        <v>22</v>
      </c>
      <c r="G96" s="33">
        <f>' MID Term 1'!P93+'MID Term 2'!J93</f>
        <v>21</v>
      </c>
      <c r="H96" s="33">
        <f>' MID Term 1'!Q93+'MID Term 2'!N93</f>
        <v>23</v>
      </c>
      <c r="I96" s="33">
        <f t="shared" si="14"/>
        <v>1</v>
      </c>
      <c r="J96" s="33">
        <f t="shared" si="15"/>
        <v>1</v>
      </c>
      <c r="K96" s="33">
        <f t="shared" si="16"/>
        <v>1</v>
      </c>
      <c r="L96" s="33">
        <f t="shared" si="17"/>
        <v>1</v>
      </c>
      <c r="M96" s="33">
        <f t="shared" si="18"/>
        <v>1</v>
      </c>
      <c r="N96" s="33">
        <f t="shared" si="19"/>
        <v>116</v>
      </c>
      <c r="O96" s="33">
        <f t="shared" si="20"/>
        <v>58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21"/>
    </row>
    <row r="97" spans="1:26" ht="19.5" customHeight="1" x14ac:dyDescent="0.3">
      <c r="A97" s="13">
        <v>88</v>
      </c>
      <c r="B97" s="14" t="s">
        <v>273</v>
      </c>
      <c r="C97" s="14" t="s">
        <v>274</v>
      </c>
      <c r="D97" s="33">
        <f>' MID Term 1'!D94+'MID Term 2'!D94</f>
        <v>24</v>
      </c>
      <c r="E97" s="33">
        <f>' MID Term 1'!H94+'MID Term 2'!E94</f>
        <v>22</v>
      </c>
      <c r="F97" s="33">
        <f>' MID Term 1'!L94+'MID Term 2'!F94</f>
        <v>22</v>
      </c>
      <c r="G97" s="33">
        <f>' MID Term 1'!P94+'MID Term 2'!J94</f>
        <v>21</v>
      </c>
      <c r="H97" s="33">
        <f>' MID Term 1'!Q94+'MID Term 2'!N94</f>
        <v>22</v>
      </c>
      <c r="I97" s="33">
        <f t="shared" si="14"/>
        <v>1</v>
      </c>
      <c r="J97" s="33">
        <f t="shared" si="15"/>
        <v>1</v>
      </c>
      <c r="K97" s="33">
        <f t="shared" si="16"/>
        <v>1</v>
      </c>
      <c r="L97" s="33">
        <f t="shared" si="17"/>
        <v>1</v>
      </c>
      <c r="M97" s="33">
        <f t="shared" si="18"/>
        <v>1</v>
      </c>
      <c r="N97" s="33">
        <f t="shared" si="19"/>
        <v>111</v>
      </c>
      <c r="O97" s="33">
        <f t="shared" si="20"/>
        <v>56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21"/>
    </row>
    <row r="98" spans="1:26" ht="19.5" customHeight="1" x14ac:dyDescent="0.3">
      <c r="A98" s="13">
        <v>89</v>
      </c>
      <c r="B98" s="14" t="s">
        <v>275</v>
      </c>
      <c r="C98" s="14" t="s">
        <v>276</v>
      </c>
      <c r="D98" s="33">
        <f>' MID Term 1'!D95+'MID Term 2'!D95</f>
        <v>28</v>
      </c>
      <c r="E98" s="33">
        <f>' MID Term 1'!H95+'MID Term 2'!E95</f>
        <v>22</v>
      </c>
      <c r="F98" s="33">
        <f>' MID Term 1'!L95+'MID Term 2'!F95</f>
        <v>22</v>
      </c>
      <c r="G98" s="33">
        <f>' MID Term 1'!P95+'MID Term 2'!J95</f>
        <v>21</v>
      </c>
      <c r="H98" s="33">
        <f>' MID Term 1'!Q95+'MID Term 2'!N95</f>
        <v>22</v>
      </c>
      <c r="I98" s="33">
        <f t="shared" si="14"/>
        <v>1</v>
      </c>
      <c r="J98" s="33">
        <f t="shared" si="15"/>
        <v>1</v>
      </c>
      <c r="K98" s="33">
        <f t="shared" si="16"/>
        <v>1</v>
      </c>
      <c r="L98" s="33">
        <f t="shared" si="17"/>
        <v>1</v>
      </c>
      <c r="M98" s="33">
        <f t="shared" si="18"/>
        <v>1</v>
      </c>
      <c r="N98" s="33">
        <f t="shared" si="19"/>
        <v>115</v>
      </c>
      <c r="O98" s="33">
        <f t="shared" si="20"/>
        <v>58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21"/>
    </row>
    <row r="99" spans="1:26" ht="19.5" customHeight="1" x14ac:dyDescent="0.3">
      <c r="A99" s="13">
        <v>90</v>
      </c>
      <c r="B99" s="14" t="s">
        <v>277</v>
      </c>
      <c r="C99" s="14" t="s">
        <v>278</v>
      </c>
      <c r="D99" s="33">
        <f>' MID Term 1'!D96+'MID Term 2'!D96</f>
        <v>24</v>
      </c>
      <c r="E99" s="33">
        <f>' MID Term 1'!H96+'MID Term 2'!E96</f>
        <v>22</v>
      </c>
      <c r="F99" s="33">
        <f>' MID Term 1'!L96+'MID Term 2'!F96</f>
        <v>22</v>
      </c>
      <c r="G99" s="33">
        <f>' MID Term 1'!P96+'MID Term 2'!J96</f>
        <v>21</v>
      </c>
      <c r="H99" s="33">
        <f>' MID Term 1'!Q96+'MID Term 2'!N96</f>
        <v>23</v>
      </c>
      <c r="I99" s="33">
        <f t="shared" si="14"/>
        <v>1</v>
      </c>
      <c r="J99" s="33">
        <f t="shared" si="15"/>
        <v>1</v>
      </c>
      <c r="K99" s="33">
        <f t="shared" si="16"/>
        <v>1</v>
      </c>
      <c r="L99" s="33">
        <f t="shared" si="17"/>
        <v>1</v>
      </c>
      <c r="M99" s="33">
        <f t="shared" si="18"/>
        <v>1</v>
      </c>
      <c r="N99" s="33">
        <f t="shared" si="19"/>
        <v>112</v>
      </c>
      <c r="O99" s="33">
        <f t="shared" si="20"/>
        <v>56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21"/>
    </row>
    <row r="100" spans="1:26" ht="19.5" customHeight="1" x14ac:dyDescent="0.3">
      <c r="A100" s="13">
        <v>91</v>
      </c>
      <c r="B100" s="14" t="s">
        <v>279</v>
      </c>
      <c r="C100" s="14" t="s">
        <v>280</v>
      </c>
      <c r="D100" s="33">
        <f>' MID Term 1'!D97+'MID Term 2'!D97</f>
        <v>24</v>
      </c>
      <c r="E100" s="33">
        <f>' MID Term 1'!H97+'MID Term 2'!E97</f>
        <v>22</v>
      </c>
      <c r="F100" s="33">
        <f>' MID Term 1'!L97+'MID Term 2'!F97</f>
        <v>22</v>
      </c>
      <c r="G100" s="33">
        <f>' MID Term 1'!P97+'MID Term 2'!J97</f>
        <v>21</v>
      </c>
      <c r="H100" s="33">
        <f>' MID Term 1'!Q97+'MID Term 2'!N97</f>
        <v>23</v>
      </c>
      <c r="I100" s="33">
        <f t="shared" si="14"/>
        <v>1</v>
      </c>
      <c r="J100" s="33">
        <f t="shared" si="15"/>
        <v>1</v>
      </c>
      <c r="K100" s="33">
        <f t="shared" si="16"/>
        <v>1</v>
      </c>
      <c r="L100" s="33">
        <f t="shared" si="17"/>
        <v>1</v>
      </c>
      <c r="M100" s="33">
        <f t="shared" si="18"/>
        <v>1</v>
      </c>
      <c r="N100" s="33">
        <f t="shared" si="19"/>
        <v>112</v>
      </c>
      <c r="O100" s="33">
        <f t="shared" si="20"/>
        <v>56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1"/>
    </row>
    <row r="101" spans="1:26" ht="19.5" customHeight="1" x14ac:dyDescent="0.3">
      <c r="A101" s="13">
        <v>92</v>
      </c>
      <c r="B101" s="14" t="s">
        <v>281</v>
      </c>
      <c r="C101" s="14" t="s">
        <v>282</v>
      </c>
      <c r="D101" s="33">
        <f>' MID Term 1'!D98+'MID Term 2'!D98</f>
        <v>24</v>
      </c>
      <c r="E101" s="33">
        <f>' MID Term 1'!H98+'MID Term 2'!E98</f>
        <v>22</v>
      </c>
      <c r="F101" s="33">
        <f>' MID Term 1'!L98+'MID Term 2'!F98</f>
        <v>22</v>
      </c>
      <c r="G101" s="33">
        <f>' MID Term 1'!P98+'MID Term 2'!J98</f>
        <v>22</v>
      </c>
      <c r="H101" s="33">
        <f>' MID Term 1'!Q98+'MID Term 2'!N98</f>
        <v>22</v>
      </c>
      <c r="I101" s="33">
        <f t="shared" si="14"/>
        <v>1</v>
      </c>
      <c r="J101" s="33">
        <f t="shared" si="15"/>
        <v>1</v>
      </c>
      <c r="K101" s="33">
        <f t="shared" si="16"/>
        <v>1</v>
      </c>
      <c r="L101" s="33">
        <f t="shared" si="17"/>
        <v>1</v>
      </c>
      <c r="M101" s="33">
        <f t="shared" si="18"/>
        <v>1</v>
      </c>
      <c r="N101" s="33">
        <f t="shared" si="19"/>
        <v>112</v>
      </c>
      <c r="O101" s="33">
        <f t="shared" si="20"/>
        <v>56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1"/>
    </row>
    <row r="102" spans="1:26" ht="19.5" customHeight="1" x14ac:dyDescent="0.3">
      <c r="A102" s="13">
        <v>93</v>
      </c>
      <c r="B102" s="14" t="s">
        <v>283</v>
      </c>
      <c r="C102" s="14" t="s">
        <v>284</v>
      </c>
      <c r="D102" s="33">
        <f>' MID Term 1'!D99+'MID Term 2'!D99</f>
        <v>24</v>
      </c>
      <c r="E102" s="33">
        <f>' MID Term 1'!H99+'MID Term 2'!E99</f>
        <v>22</v>
      </c>
      <c r="F102" s="33">
        <f>' MID Term 1'!L99+'MID Term 2'!F99</f>
        <v>22</v>
      </c>
      <c r="G102" s="33">
        <f>' MID Term 1'!P99+'MID Term 2'!J99</f>
        <v>21</v>
      </c>
      <c r="H102" s="33">
        <f>' MID Term 1'!Q99+'MID Term 2'!N99</f>
        <v>23</v>
      </c>
      <c r="I102" s="33">
        <f t="shared" si="14"/>
        <v>1</v>
      </c>
      <c r="J102" s="33">
        <f t="shared" si="15"/>
        <v>1</v>
      </c>
      <c r="K102" s="33">
        <f t="shared" si="16"/>
        <v>1</v>
      </c>
      <c r="L102" s="33">
        <f t="shared" si="17"/>
        <v>1</v>
      </c>
      <c r="M102" s="33">
        <f t="shared" si="18"/>
        <v>1</v>
      </c>
      <c r="N102" s="33">
        <f t="shared" si="19"/>
        <v>112</v>
      </c>
      <c r="O102" s="33">
        <f t="shared" si="20"/>
        <v>56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1"/>
    </row>
    <row r="103" spans="1:26" ht="19.5" customHeight="1" x14ac:dyDescent="0.3">
      <c r="A103" s="13">
        <v>94</v>
      </c>
      <c r="B103" s="14" t="s">
        <v>285</v>
      </c>
      <c r="C103" s="14" t="s">
        <v>286</v>
      </c>
      <c r="D103" s="33">
        <f>' MID Term 1'!D100+'MID Term 2'!D100</f>
        <v>28</v>
      </c>
      <c r="E103" s="33">
        <f>' MID Term 1'!H100+'MID Term 2'!E100</f>
        <v>22</v>
      </c>
      <c r="F103" s="33">
        <f>' MID Term 1'!L100+'MID Term 2'!F100</f>
        <v>22</v>
      </c>
      <c r="G103" s="33">
        <f>' MID Term 1'!P100+'MID Term 2'!J100</f>
        <v>21</v>
      </c>
      <c r="H103" s="33">
        <f>' MID Term 1'!Q100+'MID Term 2'!N100</f>
        <v>22</v>
      </c>
      <c r="I103" s="33">
        <f t="shared" si="14"/>
        <v>1</v>
      </c>
      <c r="J103" s="33">
        <f t="shared" si="15"/>
        <v>1</v>
      </c>
      <c r="K103" s="33">
        <f t="shared" si="16"/>
        <v>1</v>
      </c>
      <c r="L103" s="33">
        <f t="shared" si="17"/>
        <v>1</v>
      </c>
      <c r="M103" s="33">
        <f t="shared" si="18"/>
        <v>1</v>
      </c>
      <c r="N103" s="33">
        <f t="shared" si="19"/>
        <v>115</v>
      </c>
      <c r="O103" s="33">
        <f t="shared" si="20"/>
        <v>58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1"/>
    </row>
    <row r="104" spans="1:26" ht="19.5" customHeight="1" x14ac:dyDescent="0.3">
      <c r="A104" s="13">
        <v>95</v>
      </c>
      <c r="B104" s="14" t="s">
        <v>287</v>
      </c>
      <c r="C104" s="14" t="s">
        <v>288</v>
      </c>
      <c r="D104" s="33">
        <f>' MID Term 1'!D101+'MID Term 2'!D101</f>
        <v>26</v>
      </c>
      <c r="E104" s="33">
        <f>' MID Term 1'!H101+'MID Term 2'!E101</f>
        <v>23</v>
      </c>
      <c r="F104" s="33">
        <f>' MID Term 1'!L101+'MID Term 2'!F101</f>
        <v>24</v>
      </c>
      <c r="G104" s="33">
        <f>' MID Term 1'!P101+'MID Term 2'!J101</f>
        <v>23</v>
      </c>
      <c r="H104" s="33">
        <f>' MID Term 1'!Q101+'MID Term 2'!N101</f>
        <v>24</v>
      </c>
      <c r="I104" s="33">
        <f t="shared" si="14"/>
        <v>1</v>
      </c>
      <c r="J104" s="33">
        <f t="shared" si="15"/>
        <v>1</v>
      </c>
      <c r="K104" s="33">
        <f t="shared" si="16"/>
        <v>1</v>
      </c>
      <c r="L104" s="33">
        <f t="shared" si="17"/>
        <v>1</v>
      </c>
      <c r="M104" s="33">
        <f t="shared" si="18"/>
        <v>1</v>
      </c>
      <c r="N104" s="33">
        <f t="shared" si="19"/>
        <v>120</v>
      </c>
      <c r="O104" s="33">
        <f t="shared" si="20"/>
        <v>60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1"/>
    </row>
    <row r="105" spans="1:26" ht="19.5" customHeight="1" x14ac:dyDescent="0.3">
      <c r="A105" s="13">
        <v>96</v>
      </c>
      <c r="B105" s="14" t="s">
        <v>289</v>
      </c>
      <c r="C105" s="14" t="s">
        <v>290</v>
      </c>
      <c r="D105" s="33">
        <f>' MID Term 1'!D102+'MID Term 2'!D102</f>
        <v>28</v>
      </c>
      <c r="E105" s="33">
        <f>' MID Term 1'!H102+'MID Term 2'!E102</f>
        <v>23</v>
      </c>
      <c r="F105" s="33">
        <f>' MID Term 1'!L102+'MID Term 2'!F102</f>
        <v>23</v>
      </c>
      <c r="G105" s="33">
        <f>' MID Term 1'!P102+'MID Term 2'!J102</f>
        <v>22</v>
      </c>
      <c r="H105" s="33">
        <f>' MID Term 1'!Q102+'MID Term 2'!N102</f>
        <v>24</v>
      </c>
      <c r="I105" s="33">
        <f t="shared" si="14"/>
        <v>1</v>
      </c>
      <c r="J105" s="33">
        <f t="shared" si="15"/>
        <v>1</v>
      </c>
      <c r="K105" s="33">
        <f t="shared" si="16"/>
        <v>1</v>
      </c>
      <c r="L105" s="33">
        <f t="shared" si="17"/>
        <v>1</v>
      </c>
      <c r="M105" s="33">
        <f t="shared" si="18"/>
        <v>1</v>
      </c>
      <c r="N105" s="33">
        <f t="shared" si="19"/>
        <v>120</v>
      </c>
      <c r="O105" s="33">
        <f t="shared" si="20"/>
        <v>60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1"/>
    </row>
    <row r="106" spans="1:26" ht="19.5" customHeight="1" x14ac:dyDescent="0.3">
      <c r="A106" s="13">
        <v>97</v>
      </c>
      <c r="B106" s="14" t="s">
        <v>291</v>
      </c>
      <c r="C106" s="14" t="s">
        <v>292</v>
      </c>
      <c r="D106" s="33">
        <f>' MID Term 1'!D103+'MID Term 2'!D103</f>
        <v>28</v>
      </c>
      <c r="E106" s="33">
        <f>' MID Term 1'!H103+'MID Term 2'!E103</f>
        <v>22</v>
      </c>
      <c r="F106" s="33">
        <f>' MID Term 1'!L103+'MID Term 2'!F103</f>
        <v>22</v>
      </c>
      <c r="G106" s="33">
        <f>' MID Term 1'!P103+'MID Term 2'!J103</f>
        <v>22</v>
      </c>
      <c r="H106" s="33">
        <f>' MID Term 1'!Q103+'MID Term 2'!N103</f>
        <v>22</v>
      </c>
      <c r="I106" s="33">
        <f t="shared" si="14"/>
        <v>1</v>
      </c>
      <c r="J106" s="33">
        <f t="shared" si="15"/>
        <v>1</v>
      </c>
      <c r="K106" s="33">
        <f t="shared" si="16"/>
        <v>1</v>
      </c>
      <c r="L106" s="33">
        <f t="shared" si="17"/>
        <v>1</v>
      </c>
      <c r="M106" s="33">
        <f t="shared" si="18"/>
        <v>1</v>
      </c>
      <c r="N106" s="33">
        <f t="shared" si="19"/>
        <v>116</v>
      </c>
      <c r="O106" s="33">
        <f t="shared" si="20"/>
        <v>58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1"/>
    </row>
    <row r="107" spans="1:26" ht="19.5" customHeight="1" x14ac:dyDescent="0.3">
      <c r="A107" s="13">
        <v>98</v>
      </c>
      <c r="B107" s="14" t="s">
        <v>293</v>
      </c>
      <c r="C107" s="14" t="s">
        <v>294</v>
      </c>
      <c r="D107" s="33">
        <f>' MID Term 1'!D104+'MID Term 2'!D104</f>
        <v>25</v>
      </c>
      <c r="E107" s="33">
        <f>' MID Term 1'!H104+'MID Term 2'!E104</f>
        <v>23</v>
      </c>
      <c r="F107" s="33">
        <f>' MID Term 1'!L104+'MID Term 2'!F104</f>
        <v>23</v>
      </c>
      <c r="G107" s="33">
        <f>' MID Term 1'!P104+'MID Term 2'!J104</f>
        <v>21</v>
      </c>
      <c r="H107" s="33">
        <f>' MID Term 1'!Q104+'MID Term 2'!N104</f>
        <v>24</v>
      </c>
      <c r="I107" s="33">
        <f t="shared" si="14"/>
        <v>1</v>
      </c>
      <c r="J107" s="33">
        <f t="shared" si="15"/>
        <v>1</v>
      </c>
      <c r="K107" s="33">
        <f t="shared" si="16"/>
        <v>1</v>
      </c>
      <c r="L107" s="33">
        <f t="shared" si="17"/>
        <v>1</v>
      </c>
      <c r="M107" s="33">
        <f t="shared" si="18"/>
        <v>1</v>
      </c>
      <c r="N107" s="33">
        <f t="shared" si="19"/>
        <v>116</v>
      </c>
      <c r="O107" s="33">
        <f t="shared" si="20"/>
        <v>58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1"/>
    </row>
    <row r="108" spans="1:26" ht="19.5" customHeight="1" x14ac:dyDescent="0.3">
      <c r="A108" s="13">
        <v>99</v>
      </c>
      <c r="B108" s="14" t="s">
        <v>295</v>
      </c>
      <c r="C108" s="14" t="s">
        <v>296</v>
      </c>
      <c r="D108" s="33">
        <f>' MID Term 1'!D105+'MID Term 2'!D105</f>
        <v>28</v>
      </c>
      <c r="E108" s="33">
        <f>' MID Term 1'!H105+'MID Term 2'!E105</f>
        <v>23</v>
      </c>
      <c r="F108" s="33">
        <f>' MID Term 1'!L105+'MID Term 2'!F105</f>
        <v>23</v>
      </c>
      <c r="G108" s="33">
        <f>' MID Term 1'!P105+'MID Term 2'!J105</f>
        <v>21</v>
      </c>
      <c r="H108" s="33">
        <f>' MID Term 1'!Q105+'MID Term 2'!N105</f>
        <v>23</v>
      </c>
      <c r="I108" s="33">
        <f t="shared" si="14"/>
        <v>1</v>
      </c>
      <c r="J108" s="33">
        <f t="shared" si="15"/>
        <v>1</v>
      </c>
      <c r="K108" s="33">
        <f t="shared" si="16"/>
        <v>1</v>
      </c>
      <c r="L108" s="33">
        <f t="shared" si="17"/>
        <v>1</v>
      </c>
      <c r="M108" s="33">
        <f t="shared" si="18"/>
        <v>1</v>
      </c>
      <c r="N108" s="33">
        <f t="shared" si="19"/>
        <v>118</v>
      </c>
      <c r="O108" s="33">
        <f t="shared" si="20"/>
        <v>59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1"/>
    </row>
    <row r="109" spans="1:26" ht="19.5" customHeight="1" x14ac:dyDescent="0.3">
      <c r="A109" s="13">
        <v>100</v>
      </c>
      <c r="B109" s="14" t="s">
        <v>297</v>
      </c>
      <c r="C109" s="14" t="s">
        <v>298</v>
      </c>
      <c r="D109" s="33">
        <f>' MID Term 1'!D106+'MID Term 2'!D106</f>
        <v>23</v>
      </c>
      <c r="E109" s="33">
        <f>' MID Term 1'!H106+'MID Term 2'!E106</f>
        <v>21</v>
      </c>
      <c r="F109" s="33">
        <f>' MID Term 1'!L106+'MID Term 2'!F106</f>
        <v>22</v>
      </c>
      <c r="G109" s="33">
        <f>' MID Term 1'!P106+'MID Term 2'!J106</f>
        <v>21</v>
      </c>
      <c r="H109" s="33">
        <f>' MID Term 1'!Q106+'MID Term 2'!N106</f>
        <v>21</v>
      </c>
      <c r="I109" s="33">
        <f t="shared" si="14"/>
        <v>1</v>
      </c>
      <c r="J109" s="33">
        <f t="shared" si="15"/>
        <v>1</v>
      </c>
      <c r="K109" s="33">
        <f t="shared" si="16"/>
        <v>1</v>
      </c>
      <c r="L109" s="33">
        <f t="shared" si="17"/>
        <v>1</v>
      </c>
      <c r="M109" s="33">
        <f t="shared" si="18"/>
        <v>1</v>
      </c>
      <c r="N109" s="33">
        <f t="shared" si="19"/>
        <v>108</v>
      </c>
      <c r="O109" s="33">
        <f t="shared" si="20"/>
        <v>54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1"/>
    </row>
    <row r="110" spans="1:26" ht="19.5" customHeight="1" x14ac:dyDescent="0.3">
      <c r="A110" s="13">
        <v>101</v>
      </c>
      <c r="B110" s="14" t="s">
        <v>299</v>
      </c>
      <c r="C110" s="14" t="s">
        <v>300</v>
      </c>
      <c r="D110" s="33">
        <f>' MID Term 1'!D107+'MID Term 2'!D107</f>
        <v>25</v>
      </c>
      <c r="E110" s="33">
        <f>' MID Term 1'!H107+'MID Term 2'!E107</f>
        <v>23</v>
      </c>
      <c r="F110" s="33">
        <f>' MID Term 1'!L107+'MID Term 2'!F107</f>
        <v>23</v>
      </c>
      <c r="G110" s="33">
        <f>' MID Term 1'!P107+'MID Term 2'!J107</f>
        <v>22</v>
      </c>
      <c r="H110" s="33">
        <f>' MID Term 1'!Q107+'MID Term 2'!N107</f>
        <v>23</v>
      </c>
      <c r="I110" s="33">
        <f t="shared" si="14"/>
        <v>1</v>
      </c>
      <c r="J110" s="33">
        <f t="shared" si="15"/>
        <v>1</v>
      </c>
      <c r="K110" s="33">
        <f t="shared" si="16"/>
        <v>1</v>
      </c>
      <c r="L110" s="33">
        <f t="shared" si="17"/>
        <v>1</v>
      </c>
      <c r="M110" s="33">
        <f t="shared" si="18"/>
        <v>1</v>
      </c>
      <c r="N110" s="33">
        <f t="shared" si="19"/>
        <v>116</v>
      </c>
      <c r="O110" s="33">
        <f t="shared" si="20"/>
        <v>58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1"/>
    </row>
    <row r="111" spans="1:26" ht="19.5" customHeight="1" x14ac:dyDescent="0.3">
      <c r="A111" s="13">
        <v>102</v>
      </c>
      <c r="B111" s="14" t="s">
        <v>301</v>
      </c>
      <c r="C111" s="14" t="s">
        <v>302</v>
      </c>
      <c r="D111" s="33">
        <f>' MID Term 1'!D108+'MID Term 2'!D108</f>
        <v>28</v>
      </c>
      <c r="E111" s="33">
        <f>' MID Term 1'!H108+'MID Term 2'!E108</f>
        <v>21</v>
      </c>
      <c r="F111" s="33">
        <f>' MID Term 1'!L108+'MID Term 2'!F108</f>
        <v>21</v>
      </c>
      <c r="G111" s="33">
        <f>' MID Term 1'!P108+'MID Term 2'!J108</f>
        <v>20</v>
      </c>
      <c r="H111" s="33">
        <f>' MID Term 1'!Q108+'MID Term 2'!N108</f>
        <v>21</v>
      </c>
      <c r="I111" s="33">
        <f t="shared" si="14"/>
        <v>1</v>
      </c>
      <c r="J111" s="33">
        <f t="shared" si="15"/>
        <v>1</v>
      </c>
      <c r="K111" s="33">
        <f t="shared" si="16"/>
        <v>1</v>
      </c>
      <c r="L111" s="33">
        <f t="shared" si="17"/>
        <v>0</v>
      </c>
      <c r="M111" s="33">
        <f t="shared" si="18"/>
        <v>1</v>
      </c>
      <c r="N111" s="33">
        <f t="shared" si="19"/>
        <v>111</v>
      </c>
      <c r="O111" s="33">
        <f t="shared" si="20"/>
        <v>56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1"/>
    </row>
    <row r="112" spans="1:26" ht="19.5" customHeight="1" x14ac:dyDescent="0.3">
      <c r="A112" s="13">
        <v>103</v>
      </c>
      <c r="B112" s="14" t="s">
        <v>303</v>
      </c>
      <c r="C112" s="14" t="s">
        <v>304</v>
      </c>
      <c r="D112" s="33">
        <f>' MID Term 1'!D109+'MID Term 2'!D109</f>
        <v>23</v>
      </c>
      <c r="E112" s="33">
        <f>' MID Term 1'!H109+'MID Term 2'!E109</f>
        <v>21</v>
      </c>
      <c r="F112" s="33">
        <f>' MID Term 1'!L109+'MID Term 2'!F109</f>
        <v>22</v>
      </c>
      <c r="G112" s="33">
        <f>' MID Term 1'!P109+'MID Term 2'!J109</f>
        <v>20</v>
      </c>
      <c r="H112" s="33">
        <f>' MID Term 1'!Q109+'MID Term 2'!N109</f>
        <v>22</v>
      </c>
      <c r="I112" s="33">
        <f t="shared" si="14"/>
        <v>1</v>
      </c>
      <c r="J112" s="33">
        <f t="shared" si="15"/>
        <v>1</v>
      </c>
      <c r="K112" s="33">
        <f t="shared" si="16"/>
        <v>1</v>
      </c>
      <c r="L112" s="33">
        <f t="shared" si="17"/>
        <v>0</v>
      </c>
      <c r="M112" s="33">
        <f t="shared" si="18"/>
        <v>1</v>
      </c>
      <c r="N112" s="33">
        <f t="shared" si="19"/>
        <v>108</v>
      </c>
      <c r="O112" s="33">
        <f t="shared" si="20"/>
        <v>54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1"/>
    </row>
    <row r="113" spans="1:26" ht="19.5" customHeight="1" x14ac:dyDescent="0.3">
      <c r="A113" s="13">
        <v>104</v>
      </c>
      <c r="B113" s="14" t="s">
        <v>305</v>
      </c>
      <c r="C113" s="14" t="s">
        <v>306</v>
      </c>
      <c r="D113" s="33">
        <f>' MID Term 1'!D110+'MID Term 2'!D110</f>
        <v>24</v>
      </c>
      <c r="E113" s="33">
        <f>' MID Term 1'!H110+'MID Term 2'!E110</f>
        <v>22</v>
      </c>
      <c r="F113" s="33">
        <f>' MID Term 1'!L110+'MID Term 2'!F110</f>
        <v>22</v>
      </c>
      <c r="G113" s="33">
        <f>' MID Term 1'!P110+'MID Term 2'!J110</f>
        <v>21</v>
      </c>
      <c r="H113" s="33">
        <f>' MID Term 1'!Q110+'MID Term 2'!N110</f>
        <v>22</v>
      </c>
      <c r="I113" s="33">
        <f t="shared" si="14"/>
        <v>1</v>
      </c>
      <c r="J113" s="33">
        <f t="shared" si="15"/>
        <v>1</v>
      </c>
      <c r="K113" s="33">
        <f t="shared" si="16"/>
        <v>1</v>
      </c>
      <c r="L113" s="33">
        <f t="shared" si="17"/>
        <v>1</v>
      </c>
      <c r="M113" s="33">
        <f t="shared" si="18"/>
        <v>1</v>
      </c>
      <c r="N113" s="33">
        <f t="shared" si="19"/>
        <v>111</v>
      </c>
      <c r="O113" s="33">
        <f t="shared" si="20"/>
        <v>56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1"/>
    </row>
    <row r="114" spans="1:26" ht="19.5" customHeight="1" x14ac:dyDescent="0.3">
      <c r="A114" s="13">
        <v>105</v>
      </c>
      <c r="B114" s="14" t="s">
        <v>307</v>
      </c>
      <c r="C114" s="14" t="s">
        <v>308</v>
      </c>
      <c r="D114" s="33">
        <f>' MID Term 1'!D111+'MID Term 2'!D111</f>
        <v>28</v>
      </c>
      <c r="E114" s="33">
        <f>' MID Term 1'!H111+'MID Term 2'!E111</f>
        <v>23</v>
      </c>
      <c r="F114" s="33">
        <f>' MID Term 1'!L111+'MID Term 2'!F111</f>
        <v>23</v>
      </c>
      <c r="G114" s="33">
        <f>' MID Term 1'!P111+'MID Term 2'!J111</f>
        <v>21</v>
      </c>
      <c r="H114" s="33">
        <f>' MID Term 1'!Q111+'MID Term 2'!N111</f>
        <v>24</v>
      </c>
      <c r="I114" s="33">
        <f t="shared" si="14"/>
        <v>1</v>
      </c>
      <c r="J114" s="33">
        <f t="shared" si="15"/>
        <v>1</v>
      </c>
      <c r="K114" s="33">
        <f t="shared" si="16"/>
        <v>1</v>
      </c>
      <c r="L114" s="33">
        <f t="shared" si="17"/>
        <v>1</v>
      </c>
      <c r="M114" s="33">
        <f t="shared" si="18"/>
        <v>1</v>
      </c>
      <c r="N114" s="33">
        <f t="shared" si="19"/>
        <v>119</v>
      </c>
      <c r="O114" s="33">
        <f t="shared" si="20"/>
        <v>60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1"/>
    </row>
    <row r="115" spans="1:26" ht="19.5" customHeight="1" x14ac:dyDescent="0.3">
      <c r="A115" s="13">
        <v>106</v>
      </c>
      <c r="B115" s="14" t="s">
        <v>309</v>
      </c>
      <c r="C115" s="14" t="s">
        <v>310</v>
      </c>
      <c r="D115" s="33">
        <f>' MID Term 1'!D112+'MID Term 2'!D112</f>
        <v>28</v>
      </c>
      <c r="E115" s="33">
        <f>' MID Term 1'!H112+'MID Term 2'!E112</f>
        <v>24</v>
      </c>
      <c r="F115" s="33">
        <f>' MID Term 1'!L112+'MID Term 2'!F112</f>
        <v>25</v>
      </c>
      <c r="G115" s="33">
        <f>' MID Term 1'!P112+'MID Term 2'!J112</f>
        <v>23</v>
      </c>
      <c r="H115" s="33">
        <f>' MID Term 1'!Q112+'MID Term 2'!N112</f>
        <v>25</v>
      </c>
      <c r="I115" s="33">
        <f t="shared" si="14"/>
        <v>1</v>
      </c>
      <c r="J115" s="33">
        <f t="shared" si="15"/>
        <v>1</v>
      </c>
      <c r="K115" s="33">
        <f t="shared" si="16"/>
        <v>1</v>
      </c>
      <c r="L115" s="33">
        <f t="shared" si="17"/>
        <v>1</v>
      </c>
      <c r="M115" s="33">
        <f t="shared" si="18"/>
        <v>1</v>
      </c>
      <c r="N115" s="33">
        <f t="shared" si="19"/>
        <v>125</v>
      </c>
      <c r="O115" s="33">
        <f t="shared" si="20"/>
        <v>63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1"/>
    </row>
    <row r="116" spans="1:26" ht="19.5" customHeight="1" x14ac:dyDescent="0.3">
      <c r="A116" s="13">
        <v>107</v>
      </c>
      <c r="B116" s="14" t="s">
        <v>311</v>
      </c>
      <c r="C116" s="14" t="s">
        <v>312</v>
      </c>
      <c r="D116" s="33">
        <f>' MID Term 1'!D113+'MID Term 2'!D113</f>
        <v>23</v>
      </c>
      <c r="E116" s="33">
        <f>' MID Term 1'!H113+'MID Term 2'!E113</f>
        <v>21</v>
      </c>
      <c r="F116" s="33">
        <f>' MID Term 1'!L113+'MID Term 2'!F113</f>
        <v>21</v>
      </c>
      <c r="G116" s="33">
        <f>' MID Term 1'!P113+'MID Term 2'!J113</f>
        <v>20</v>
      </c>
      <c r="H116" s="33">
        <f>' MID Term 1'!Q113+'MID Term 2'!N113</f>
        <v>21</v>
      </c>
      <c r="I116" s="33">
        <f t="shared" si="14"/>
        <v>1</v>
      </c>
      <c r="J116" s="33">
        <f t="shared" si="15"/>
        <v>1</v>
      </c>
      <c r="K116" s="33">
        <f t="shared" si="16"/>
        <v>1</v>
      </c>
      <c r="L116" s="33">
        <f t="shared" si="17"/>
        <v>0</v>
      </c>
      <c r="M116" s="33">
        <f t="shared" si="18"/>
        <v>1</v>
      </c>
      <c r="N116" s="33">
        <f t="shared" si="19"/>
        <v>106</v>
      </c>
      <c r="O116" s="33">
        <f t="shared" si="20"/>
        <v>53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1"/>
    </row>
    <row r="117" spans="1:26" ht="19.5" customHeight="1" x14ac:dyDescent="0.3">
      <c r="A117" s="13">
        <v>108</v>
      </c>
      <c r="B117" s="14" t="s">
        <v>313</v>
      </c>
      <c r="C117" s="14" t="s">
        <v>314</v>
      </c>
      <c r="D117" s="33">
        <f>' MID Term 1'!D114+'MID Term 2'!D114</f>
        <v>24</v>
      </c>
      <c r="E117" s="33">
        <f>' MID Term 1'!H114+'MID Term 2'!E114</f>
        <v>22</v>
      </c>
      <c r="F117" s="33">
        <f>' MID Term 1'!L114+'MID Term 2'!F114</f>
        <v>22</v>
      </c>
      <c r="G117" s="33">
        <f>' MID Term 1'!P114+'MID Term 2'!J114</f>
        <v>21</v>
      </c>
      <c r="H117" s="33">
        <f>' MID Term 1'!Q114+'MID Term 2'!N114</f>
        <v>22</v>
      </c>
      <c r="I117" s="33">
        <f t="shared" si="14"/>
        <v>1</v>
      </c>
      <c r="J117" s="33">
        <f t="shared" si="15"/>
        <v>1</v>
      </c>
      <c r="K117" s="33">
        <f t="shared" si="16"/>
        <v>1</v>
      </c>
      <c r="L117" s="33">
        <f t="shared" si="17"/>
        <v>1</v>
      </c>
      <c r="M117" s="33">
        <f t="shared" si="18"/>
        <v>1</v>
      </c>
      <c r="N117" s="33">
        <f t="shared" si="19"/>
        <v>111</v>
      </c>
      <c r="O117" s="33">
        <f t="shared" si="20"/>
        <v>56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1"/>
    </row>
    <row r="118" spans="1:26" ht="19.5" customHeight="1" x14ac:dyDescent="0.3">
      <c r="A118" s="13">
        <v>109</v>
      </c>
      <c r="B118" s="14" t="s">
        <v>315</v>
      </c>
      <c r="C118" s="14" t="s">
        <v>316</v>
      </c>
      <c r="D118" s="33">
        <f>' MID Term 1'!D115+'MID Term 2'!D115</f>
        <v>24</v>
      </c>
      <c r="E118" s="33">
        <f>' MID Term 1'!H115+'MID Term 2'!E115</f>
        <v>22</v>
      </c>
      <c r="F118" s="33">
        <f>' MID Term 1'!L115+'MID Term 2'!F115</f>
        <v>22</v>
      </c>
      <c r="G118" s="33">
        <f>' MID Term 1'!P115+'MID Term 2'!J115</f>
        <v>20</v>
      </c>
      <c r="H118" s="33">
        <f>' MID Term 1'!Q115+'MID Term 2'!N115</f>
        <v>23</v>
      </c>
      <c r="I118" s="33">
        <f t="shared" si="14"/>
        <v>1</v>
      </c>
      <c r="J118" s="33">
        <f t="shared" si="15"/>
        <v>1</v>
      </c>
      <c r="K118" s="33">
        <f t="shared" si="16"/>
        <v>1</v>
      </c>
      <c r="L118" s="33">
        <f t="shared" si="17"/>
        <v>0</v>
      </c>
      <c r="M118" s="33">
        <f t="shared" si="18"/>
        <v>1</v>
      </c>
      <c r="N118" s="33">
        <f t="shared" si="19"/>
        <v>111</v>
      </c>
      <c r="O118" s="33">
        <f t="shared" si="20"/>
        <v>56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1"/>
    </row>
    <row r="119" spans="1:26" ht="19.5" customHeight="1" x14ac:dyDescent="0.3">
      <c r="A119" s="13">
        <v>110</v>
      </c>
      <c r="B119" s="14" t="s">
        <v>317</v>
      </c>
      <c r="C119" s="14" t="s">
        <v>318</v>
      </c>
      <c r="D119" s="33">
        <f>' MID Term 1'!D116+'MID Term 2'!D116</f>
        <v>25</v>
      </c>
      <c r="E119" s="33">
        <f>' MID Term 1'!H116+'MID Term 2'!E116</f>
        <v>23</v>
      </c>
      <c r="F119" s="33">
        <f>' MID Term 1'!L116+'MID Term 2'!F116</f>
        <v>23</v>
      </c>
      <c r="G119" s="33">
        <f>' MID Term 1'!P116+'MID Term 2'!J116</f>
        <v>22</v>
      </c>
      <c r="H119" s="33">
        <f>' MID Term 1'!Q116+'MID Term 2'!N116</f>
        <v>24</v>
      </c>
      <c r="I119" s="33">
        <f t="shared" si="14"/>
        <v>1</v>
      </c>
      <c r="J119" s="33">
        <f t="shared" si="15"/>
        <v>1</v>
      </c>
      <c r="K119" s="33">
        <f t="shared" si="16"/>
        <v>1</v>
      </c>
      <c r="L119" s="33">
        <f t="shared" si="17"/>
        <v>1</v>
      </c>
      <c r="M119" s="33">
        <f t="shared" si="18"/>
        <v>1</v>
      </c>
      <c r="N119" s="33">
        <f t="shared" si="19"/>
        <v>117</v>
      </c>
      <c r="O119" s="33">
        <f t="shared" si="20"/>
        <v>59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1"/>
    </row>
    <row r="120" spans="1:26" ht="19.5" customHeight="1" x14ac:dyDescent="0.3">
      <c r="A120" s="13">
        <v>111</v>
      </c>
      <c r="B120" s="14" t="s">
        <v>319</v>
      </c>
      <c r="C120" s="14" t="s">
        <v>320</v>
      </c>
      <c r="D120" s="33">
        <f>' MID Term 1'!D117+'MID Term 2'!D117</f>
        <v>27</v>
      </c>
      <c r="E120" s="33">
        <f>' MID Term 1'!H117+'MID Term 2'!E117</f>
        <v>24</v>
      </c>
      <c r="F120" s="33">
        <f>' MID Term 1'!L117+'MID Term 2'!F117</f>
        <v>25</v>
      </c>
      <c r="G120" s="33">
        <f>' MID Term 1'!P117+'MID Term 2'!J117</f>
        <v>24</v>
      </c>
      <c r="H120" s="33">
        <f>' MID Term 1'!Q117+'MID Term 2'!N117</f>
        <v>26</v>
      </c>
      <c r="I120" s="33">
        <f t="shared" si="14"/>
        <v>1</v>
      </c>
      <c r="J120" s="33">
        <f t="shared" si="15"/>
        <v>1</v>
      </c>
      <c r="K120" s="33">
        <f t="shared" si="16"/>
        <v>1</v>
      </c>
      <c r="L120" s="33">
        <f t="shared" si="17"/>
        <v>1</v>
      </c>
      <c r="M120" s="33">
        <f t="shared" si="18"/>
        <v>1</v>
      </c>
      <c r="N120" s="33">
        <f t="shared" si="19"/>
        <v>126</v>
      </c>
      <c r="O120" s="33">
        <f t="shared" si="20"/>
        <v>63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1"/>
    </row>
    <row r="121" spans="1:26" ht="19.5" customHeight="1" x14ac:dyDescent="0.3">
      <c r="A121" s="13">
        <v>112</v>
      </c>
      <c r="B121" s="14" t="s">
        <v>321</v>
      </c>
      <c r="C121" s="14" t="s">
        <v>322</v>
      </c>
      <c r="D121" s="33">
        <f>' MID Term 1'!D118+'MID Term 2'!D118</f>
        <v>28</v>
      </c>
      <c r="E121" s="33">
        <f>' MID Term 1'!H118+'MID Term 2'!E118</f>
        <v>21</v>
      </c>
      <c r="F121" s="33">
        <f>' MID Term 1'!L118+'MID Term 2'!F118</f>
        <v>22</v>
      </c>
      <c r="G121" s="33">
        <f>' MID Term 1'!P118+'MID Term 2'!J118</f>
        <v>20</v>
      </c>
      <c r="H121" s="33">
        <f>' MID Term 1'!Q118+'MID Term 2'!N118</f>
        <v>21</v>
      </c>
      <c r="I121" s="33">
        <f t="shared" si="14"/>
        <v>1</v>
      </c>
      <c r="J121" s="33">
        <f t="shared" si="15"/>
        <v>1</v>
      </c>
      <c r="K121" s="33">
        <f t="shared" si="16"/>
        <v>1</v>
      </c>
      <c r="L121" s="33">
        <f t="shared" si="17"/>
        <v>0</v>
      </c>
      <c r="M121" s="33">
        <f t="shared" si="18"/>
        <v>1</v>
      </c>
      <c r="N121" s="33">
        <f t="shared" si="19"/>
        <v>112</v>
      </c>
      <c r="O121" s="33">
        <f t="shared" si="20"/>
        <v>56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1"/>
    </row>
    <row r="122" spans="1:26" ht="19.5" customHeight="1" x14ac:dyDescent="0.3">
      <c r="A122" s="13">
        <v>113</v>
      </c>
      <c r="B122" s="14" t="s">
        <v>323</v>
      </c>
      <c r="C122" s="14" t="s">
        <v>324</v>
      </c>
      <c r="D122" s="33">
        <f>' MID Term 1'!D119+'MID Term 2'!D119</f>
        <v>25</v>
      </c>
      <c r="E122" s="33">
        <f>' MID Term 1'!H119+'MID Term 2'!E119</f>
        <v>23</v>
      </c>
      <c r="F122" s="33">
        <f>' MID Term 1'!L119+'MID Term 2'!F119</f>
        <v>23</v>
      </c>
      <c r="G122" s="33">
        <f>' MID Term 1'!P119+'MID Term 2'!J119</f>
        <v>22</v>
      </c>
      <c r="H122" s="33">
        <f>' MID Term 1'!Q119+'MID Term 2'!N119</f>
        <v>23</v>
      </c>
      <c r="I122" s="33">
        <f t="shared" si="14"/>
        <v>1</v>
      </c>
      <c r="J122" s="33">
        <f t="shared" si="15"/>
        <v>1</v>
      </c>
      <c r="K122" s="33">
        <f t="shared" si="16"/>
        <v>1</v>
      </c>
      <c r="L122" s="33">
        <f t="shared" si="17"/>
        <v>1</v>
      </c>
      <c r="M122" s="33">
        <f t="shared" si="18"/>
        <v>1</v>
      </c>
      <c r="N122" s="33">
        <f t="shared" si="19"/>
        <v>116</v>
      </c>
      <c r="O122" s="33">
        <f t="shared" si="20"/>
        <v>58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1"/>
    </row>
    <row r="123" spans="1:26" ht="19.5" customHeight="1" x14ac:dyDescent="0.3">
      <c r="A123" s="13">
        <v>114</v>
      </c>
      <c r="B123" s="14" t="s">
        <v>325</v>
      </c>
      <c r="C123" s="14" t="s">
        <v>326</v>
      </c>
      <c r="D123" s="33">
        <f>' MID Term 1'!D120+'MID Term 2'!D120</f>
        <v>24</v>
      </c>
      <c r="E123" s="33">
        <f>' MID Term 1'!H120+'MID Term 2'!E120</f>
        <v>22</v>
      </c>
      <c r="F123" s="33">
        <f>' MID Term 1'!L120+'MID Term 2'!F120</f>
        <v>22</v>
      </c>
      <c r="G123" s="33">
        <f>' MID Term 1'!P120+'MID Term 2'!J120</f>
        <v>21</v>
      </c>
      <c r="H123" s="33">
        <f>' MID Term 1'!Q120+'MID Term 2'!N120</f>
        <v>23</v>
      </c>
      <c r="I123" s="33">
        <f t="shared" si="14"/>
        <v>1</v>
      </c>
      <c r="J123" s="33">
        <f t="shared" si="15"/>
        <v>1</v>
      </c>
      <c r="K123" s="33">
        <f t="shared" si="16"/>
        <v>1</v>
      </c>
      <c r="L123" s="33">
        <f t="shared" si="17"/>
        <v>1</v>
      </c>
      <c r="M123" s="33">
        <f t="shared" si="18"/>
        <v>1</v>
      </c>
      <c r="N123" s="33">
        <f t="shared" si="19"/>
        <v>112</v>
      </c>
      <c r="O123" s="33">
        <f t="shared" si="20"/>
        <v>56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1"/>
    </row>
    <row r="124" spans="1:26" ht="19.5" customHeight="1" x14ac:dyDescent="0.3">
      <c r="A124" s="13">
        <v>115</v>
      </c>
      <c r="B124" s="14" t="s">
        <v>327</v>
      </c>
      <c r="C124" s="14" t="s">
        <v>328</v>
      </c>
      <c r="D124" s="33">
        <f>' MID Term 1'!D121+'MID Term 2'!D121</f>
        <v>23</v>
      </c>
      <c r="E124" s="33">
        <f>' MID Term 1'!H121+'MID Term 2'!E121</f>
        <v>21</v>
      </c>
      <c r="F124" s="33">
        <f>' MID Term 1'!L121+'MID Term 2'!F121</f>
        <v>21</v>
      </c>
      <c r="G124" s="33">
        <f>' MID Term 1'!P121+'MID Term 2'!J121</f>
        <v>20</v>
      </c>
      <c r="H124" s="33">
        <f>' MID Term 1'!Q121+'MID Term 2'!N121</f>
        <v>21</v>
      </c>
      <c r="I124" s="33">
        <f t="shared" si="14"/>
        <v>1</v>
      </c>
      <c r="J124" s="33">
        <f t="shared" si="15"/>
        <v>1</v>
      </c>
      <c r="K124" s="33">
        <f t="shared" si="16"/>
        <v>1</v>
      </c>
      <c r="L124" s="33">
        <f t="shared" si="17"/>
        <v>0</v>
      </c>
      <c r="M124" s="33">
        <f t="shared" si="18"/>
        <v>1</v>
      </c>
      <c r="N124" s="33">
        <f t="shared" si="19"/>
        <v>106</v>
      </c>
      <c r="O124" s="33">
        <f t="shared" si="20"/>
        <v>53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1"/>
    </row>
    <row r="125" spans="1:26" ht="19.5" customHeight="1" x14ac:dyDescent="0.3">
      <c r="A125" s="13">
        <v>116</v>
      </c>
      <c r="B125" s="14" t="s">
        <v>329</v>
      </c>
      <c r="C125" s="14" t="s">
        <v>330</v>
      </c>
      <c r="D125" s="33">
        <f>' MID Term 1'!D122+'MID Term 2'!D122</f>
        <v>25</v>
      </c>
      <c r="E125" s="33">
        <f>' MID Term 1'!H122+'MID Term 2'!E122</f>
        <v>23</v>
      </c>
      <c r="F125" s="33">
        <f>' MID Term 1'!L122+'MID Term 2'!F122</f>
        <v>23</v>
      </c>
      <c r="G125" s="33">
        <f>' MID Term 1'!P122+'MID Term 2'!J122</f>
        <v>22</v>
      </c>
      <c r="H125" s="33">
        <f>' MID Term 1'!Q122+'MID Term 2'!N122</f>
        <v>24</v>
      </c>
      <c r="I125" s="33">
        <f t="shared" si="14"/>
        <v>1</v>
      </c>
      <c r="J125" s="33">
        <f t="shared" si="15"/>
        <v>1</v>
      </c>
      <c r="K125" s="33">
        <f t="shared" si="16"/>
        <v>1</v>
      </c>
      <c r="L125" s="33">
        <f t="shared" si="17"/>
        <v>1</v>
      </c>
      <c r="M125" s="33">
        <f t="shared" si="18"/>
        <v>1</v>
      </c>
      <c r="N125" s="33">
        <f t="shared" si="19"/>
        <v>117</v>
      </c>
      <c r="O125" s="33">
        <f t="shared" si="20"/>
        <v>59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1"/>
    </row>
    <row r="126" spans="1:26" ht="19.5" customHeight="1" x14ac:dyDescent="0.3">
      <c r="A126" s="13">
        <v>117</v>
      </c>
      <c r="B126" s="14" t="s">
        <v>331</v>
      </c>
      <c r="C126" s="14" t="s">
        <v>332</v>
      </c>
      <c r="D126" s="33">
        <f>' MID Term 1'!D123+'MID Term 2'!D123</f>
        <v>23</v>
      </c>
      <c r="E126" s="33">
        <f>' MID Term 1'!H123+'MID Term 2'!E123</f>
        <v>21</v>
      </c>
      <c r="F126" s="33">
        <f>' MID Term 1'!L123+'MID Term 2'!F123</f>
        <v>22</v>
      </c>
      <c r="G126" s="33">
        <f>' MID Term 1'!P123+'MID Term 2'!J123</f>
        <v>20</v>
      </c>
      <c r="H126" s="33">
        <f>' MID Term 1'!Q123+'MID Term 2'!N123</f>
        <v>22</v>
      </c>
      <c r="I126" s="33">
        <f t="shared" si="14"/>
        <v>1</v>
      </c>
      <c r="J126" s="33">
        <f t="shared" si="15"/>
        <v>1</v>
      </c>
      <c r="K126" s="33">
        <f t="shared" si="16"/>
        <v>1</v>
      </c>
      <c r="L126" s="33">
        <f t="shared" si="17"/>
        <v>0</v>
      </c>
      <c r="M126" s="33">
        <f t="shared" si="18"/>
        <v>1</v>
      </c>
      <c r="N126" s="33">
        <f t="shared" si="19"/>
        <v>108</v>
      </c>
      <c r="O126" s="33">
        <f t="shared" si="20"/>
        <v>54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1"/>
    </row>
    <row r="127" spans="1:26" ht="19.5" customHeight="1" x14ac:dyDescent="0.3">
      <c r="A127" s="13">
        <v>118</v>
      </c>
      <c r="B127" s="14" t="s">
        <v>333</v>
      </c>
      <c r="C127" s="14" t="s">
        <v>334</v>
      </c>
      <c r="D127" s="33">
        <f>' MID Term 1'!D124+'MID Term 2'!D124</f>
        <v>28</v>
      </c>
      <c r="E127" s="33">
        <f>' MID Term 1'!H124+'MID Term 2'!E124</f>
        <v>21</v>
      </c>
      <c r="F127" s="33">
        <f>' MID Term 1'!L124+'MID Term 2'!F124</f>
        <v>22</v>
      </c>
      <c r="G127" s="33">
        <f>' MID Term 1'!P124+'MID Term 2'!J124</f>
        <v>21</v>
      </c>
      <c r="H127" s="33">
        <f>' MID Term 1'!Q124+'MID Term 2'!N124</f>
        <v>22</v>
      </c>
      <c r="I127" s="33">
        <f t="shared" si="14"/>
        <v>1</v>
      </c>
      <c r="J127" s="33">
        <f t="shared" si="15"/>
        <v>1</v>
      </c>
      <c r="K127" s="33">
        <f t="shared" si="16"/>
        <v>1</v>
      </c>
      <c r="L127" s="33">
        <f t="shared" si="17"/>
        <v>1</v>
      </c>
      <c r="M127" s="33">
        <f t="shared" si="18"/>
        <v>1</v>
      </c>
      <c r="N127" s="33">
        <f t="shared" si="19"/>
        <v>114</v>
      </c>
      <c r="O127" s="33">
        <f t="shared" si="20"/>
        <v>57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1"/>
    </row>
    <row r="128" spans="1:26" ht="19.5" customHeight="1" x14ac:dyDescent="0.3">
      <c r="A128" s="31"/>
      <c r="B128" s="31"/>
      <c r="C128" s="31" t="s">
        <v>72</v>
      </c>
      <c r="D128" s="41">
        <v>118</v>
      </c>
      <c r="E128" s="41">
        <v>118</v>
      </c>
      <c r="F128" s="41">
        <v>118</v>
      </c>
      <c r="G128" s="41">
        <v>118</v>
      </c>
      <c r="H128" s="41">
        <v>188</v>
      </c>
      <c r="I128" s="41">
        <f>SUM(I10:I94)</f>
        <v>85</v>
      </c>
      <c r="J128" s="41">
        <f>SUM(J10:J94)</f>
        <v>85</v>
      </c>
      <c r="K128" s="41">
        <f>SUM(K10:K94)</f>
        <v>85</v>
      </c>
      <c r="L128" s="41">
        <f>SUM(L10:L94)</f>
        <v>66</v>
      </c>
      <c r="M128" s="41">
        <f>SUM(M10:M94)</f>
        <v>85</v>
      </c>
      <c r="N128" s="31"/>
      <c r="O128" s="3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 x14ac:dyDescent="0.3">
      <c r="A129" s="105" t="s">
        <v>73</v>
      </c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 x14ac:dyDescent="0.3">
      <c r="A130" s="97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9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 x14ac:dyDescent="0.3">
      <c r="A131" s="97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9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 x14ac:dyDescent="0.3">
      <c r="A132" s="92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4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01" t="s">
        <v>36</v>
      </c>
      <c r="B133" s="76"/>
      <c r="C133" s="80"/>
      <c r="D133" s="42" t="s">
        <v>37</v>
      </c>
      <c r="E133" s="42" t="s">
        <v>38</v>
      </c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 x14ac:dyDescent="0.3">
      <c r="A134" s="101" t="s">
        <v>74</v>
      </c>
      <c r="B134" s="76"/>
      <c r="C134" s="80"/>
      <c r="D134" s="43">
        <f>ROUND((I128/D128*100),0)</f>
        <v>72</v>
      </c>
      <c r="E134" s="42">
        <f t="shared" ref="E134:E138" si="21">IF(D134&gt;100,"ERROR",IF(D134&gt;=61,3,IF(D134&gt;=46,2,IF(D134&gt;=16,1,IF(D134&gt;15,0,0)))))</f>
        <v>3</v>
      </c>
      <c r="F134" s="43">
        <f t="shared" ref="F134:F138" si="22">E134*0.2</f>
        <v>0.60000000000000009</v>
      </c>
      <c r="G134" s="43"/>
      <c r="H134" s="43"/>
      <c r="I134" s="44"/>
      <c r="J134" s="44"/>
      <c r="K134" s="44"/>
      <c r="L134" s="43"/>
      <c r="M134" s="43"/>
      <c r="N134" s="43"/>
      <c r="O134" s="43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 x14ac:dyDescent="0.3">
      <c r="A135" s="101" t="s">
        <v>75</v>
      </c>
      <c r="B135" s="76"/>
      <c r="C135" s="80"/>
      <c r="D135" s="43">
        <f>ROUND((J128/E128*100),0)</f>
        <v>72</v>
      </c>
      <c r="E135" s="42">
        <f t="shared" si="21"/>
        <v>3</v>
      </c>
      <c r="F135" s="43">
        <f t="shared" si="22"/>
        <v>0.60000000000000009</v>
      </c>
      <c r="G135" s="43"/>
      <c r="H135" s="35"/>
      <c r="I135" s="106" t="s">
        <v>76</v>
      </c>
      <c r="J135" s="107"/>
      <c r="K135" s="45">
        <f>SUM(F134:F138)</f>
        <v>2.4000000000000004</v>
      </c>
      <c r="L135" s="46"/>
      <c r="M135" s="43"/>
      <c r="N135" s="43"/>
      <c r="O135" s="43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9.5" customHeight="1" x14ac:dyDescent="0.3">
      <c r="A136" s="101" t="s">
        <v>77</v>
      </c>
      <c r="B136" s="76"/>
      <c r="C136" s="80"/>
      <c r="D136" s="43">
        <f>ROUND((K128/F128*100),0)</f>
        <v>72</v>
      </c>
      <c r="E136" s="42">
        <f t="shared" si="21"/>
        <v>3</v>
      </c>
      <c r="F136" s="43">
        <f t="shared" si="22"/>
        <v>0.60000000000000009</v>
      </c>
      <c r="G136" s="43"/>
      <c r="H136" s="43"/>
      <c r="I136" s="47"/>
      <c r="J136" s="47"/>
      <c r="K136" s="47"/>
      <c r="L136" s="43"/>
      <c r="M136" s="43"/>
      <c r="N136" s="43"/>
      <c r="O136" s="43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9.5" customHeight="1" x14ac:dyDescent="0.3">
      <c r="A137" s="101" t="s">
        <v>78</v>
      </c>
      <c r="B137" s="76"/>
      <c r="C137" s="80"/>
      <c r="D137" s="43">
        <f>ROUND((L128/G128*100),0)</f>
        <v>56</v>
      </c>
      <c r="E137" s="42">
        <f t="shared" si="21"/>
        <v>2</v>
      </c>
      <c r="F137" s="43">
        <f t="shared" si="22"/>
        <v>0.4</v>
      </c>
      <c r="G137" s="43"/>
      <c r="H137" s="43"/>
      <c r="I137" s="43"/>
      <c r="J137" s="43"/>
      <c r="K137" s="43"/>
      <c r="L137" s="43"/>
      <c r="M137" s="43"/>
      <c r="N137" s="43"/>
      <c r="O137" s="43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9.5" customHeight="1" x14ac:dyDescent="0.3">
      <c r="A138" s="101" t="s">
        <v>79</v>
      </c>
      <c r="B138" s="76"/>
      <c r="C138" s="80"/>
      <c r="D138" s="43">
        <f>ROUND((M128/H128*100),0)</f>
        <v>45</v>
      </c>
      <c r="E138" s="42">
        <f t="shared" si="21"/>
        <v>1</v>
      </c>
      <c r="F138" s="43">
        <f t="shared" si="22"/>
        <v>0.2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9.5" customHeight="1" x14ac:dyDescent="0.3">
      <c r="A139" s="105" t="s">
        <v>80</v>
      </c>
      <c r="B139" s="90"/>
      <c r="C139" s="90"/>
      <c r="D139" s="90"/>
      <c r="E139" s="90"/>
      <c r="F139" s="90"/>
      <c r="G139" s="90"/>
      <c r="H139" s="91"/>
      <c r="I139" s="105" t="s">
        <v>81</v>
      </c>
      <c r="J139" s="90"/>
      <c r="K139" s="90"/>
      <c r="L139" s="90"/>
      <c r="M139" s="90"/>
      <c r="N139" s="90"/>
      <c r="O139" s="9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9.5" customHeight="1" x14ac:dyDescent="0.3">
      <c r="A140" s="97"/>
      <c r="B140" s="98"/>
      <c r="C140" s="98"/>
      <c r="D140" s="98"/>
      <c r="E140" s="98"/>
      <c r="F140" s="98"/>
      <c r="G140" s="98"/>
      <c r="H140" s="99"/>
      <c r="I140" s="97"/>
      <c r="J140" s="98"/>
      <c r="K140" s="98"/>
      <c r="L140" s="98"/>
      <c r="M140" s="98"/>
      <c r="N140" s="98"/>
      <c r="O140" s="99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9.5" customHeight="1" x14ac:dyDescent="0.3">
      <c r="A141" s="97"/>
      <c r="B141" s="98"/>
      <c r="C141" s="98"/>
      <c r="D141" s="98"/>
      <c r="E141" s="98"/>
      <c r="F141" s="98"/>
      <c r="G141" s="98"/>
      <c r="H141" s="99"/>
      <c r="I141" s="97"/>
      <c r="J141" s="98"/>
      <c r="K141" s="98"/>
      <c r="L141" s="98"/>
      <c r="M141" s="98"/>
      <c r="N141" s="98"/>
      <c r="O141" s="99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9.5" customHeight="1" x14ac:dyDescent="0.3">
      <c r="A142" s="92"/>
      <c r="B142" s="93"/>
      <c r="C142" s="93"/>
      <c r="D142" s="93"/>
      <c r="E142" s="93"/>
      <c r="F142" s="93"/>
      <c r="G142" s="93"/>
      <c r="H142" s="94"/>
      <c r="I142" s="92"/>
      <c r="J142" s="93"/>
      <c r="K142" s="93"/>
      <c r="L142" s="93"/>
      <c r="M142" s="93"/>
      <c r="N142" s="93"/>
      <c r="O142" s="94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C143" s="37"/>
    </row>
    <row r="144" spans="1:25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138:C138"/>
    <mergeCell ref="A139:H142"/>
    <mergeCell ref="I139:O142"/>
    <mergeCell ref="A129:O132"/>
    <mergeCell ref="A133:C133"/>
    <mergeCell ref="A134:C134"/>
    <mergeCell ref="A135:C135"/>
    <mergeCell ref="I135:J135"/>
    <mergeCell ref="A136:C136"/>
    <mergeCell ref="A137:C137"/>
  </mergeCells>
  <conditionalFormatting sqref="I10:M128">
    <cfRule type="cellIs" dxfId="1" priority="1" operator="equal">
      <formula>0</formula>
    </cfRule>
  </conditionalFormatting>
  <conditionalFormatting sqref="N10:O127 D10:H1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MID Term 2</vt:lpstr>
      <vt:lpstr>Remedial Class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N. JAIN</cp:lastModifiedBy>
  <dcterms:created xsi:type="dcterms:W3CDTF">2018-02-21T04:44:08Z</dcterms:created>
  <dcterms:modified xsi:type="dcterms:W3CDTF">2024-10-15T07:33:12Z</dcterms:modified>
</cp:coreProperties>
</file>