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-PO Mapping" sheetId="1" r:id="rId4"/>
    <sheet state="visible" name="Sessional + End Term Assessment" sheetId="2" r:id="rId5"/>
    <sheet state="visible" name="Attainment of Subject Code" sheetId="3" r:id="rId6"/>
    <sheet state="visible" name="Attainment Tool 1 C to PO" sheetId="4" r:id="rId7"/>
    <sheet state="visible" name=" MID Term 1" sheetId="5" r:id="rId8"/>
    <sheet state="visible" name="MID Term 2" sheetId="6" r:id="rId9"/>
    <sheet state="visible" name="Attainment Sheet Sessional" sheetId="7" r:id="rId10"/>
    <sheet state="visible" name="Attainment CO to PO Sessional" sheetId="8" r:id="rId11"/>
    <sheet state="visible" name="Attainment Tool C to PO FINAL" sheetId="9" r:id="rId12"/>
  </sheets>
  <definedNames/>
  <calcPr/>
  <extLst>
    <ext uri="GoogleSheetsCustomDataVersion2">
      <go:sheetsCustomData xmlns:go="http://customooxmlschemas.google.com/" r:id="rId13" roundtripDataChecksum="rWzQwrEgnV23ZZpL6P/nKanP3bSZoDLs8a9EfFCguUc="/>
    </ext>
  </extLst>
</workbook>
</file>

<file path=xl/sharedStrings.xml><?xml version="1.0" encoding="utf-8"?>
<sst xmlns="http://schemas.openxmlformats.org/spreadsheetml/2006/main" count="256" uniqueCount="103">
  <si>
    <t>DEPARTMENT OF MECHANICAL ENGG.</t>
  </si>
  <si>
    <t>CO to PO &amp; PSO Mapping</t>
  </si>
  <si>
    <t>IV YEAR VIII SEM</t>
  </si>
  <si>
    <t>SUBJECT: DM                                                                                            Faculty: Mr. Nishit Jain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</si>
  <si>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</si>
  <si>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</si>
  <si>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</si>
  <si>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</si>
  <si>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</si>
  <si>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</si>
  <si>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</si>
  <si>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</si>
  <si>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</si>
  <si>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</si>
  <si>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</si>
  <si>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</si>
  <si>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</si>
  <si>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</si>
  <si>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</si>
  <si>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</si>
  <si>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CO8TT6-60.2.1</t>
  </si>
  <si>
    <t>CO8TT6-60.2.2</t>
  </si>
  <si>
    <t>CO8TT6-60.2.3</t>
  </si>
  <si>
    <t>CO8TT6-60.2.4</t>
  </si>
  <si>
    <t>CO8TT6-60.2.5</t>
  </si>
  <si>
    <t>C8TT6-60.2 (AVIIG)</t>
  </si>
  <si>
    <t>Final Mapping of C8TT6-60.2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</si>
  <si>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</si>
  <si>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</si>
  <si>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SUBJECT: DM                                                                Subject Teacher: Mr. Nishit Jain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</si>
  <si>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</si>
  <si>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</si>
  <si>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</si>
  <si>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</si>
  <si>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</si>
  <si>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</si>
  <si>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</si>
  <si>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</si>
  <si>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</si>
  <si>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</si>
  <si>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LeVIIel</t>
  </si>
  <si>
    <t>20ETCME001</t>
  </si>
  <si>
    <t>Chempiyan Sharma</t>
  </si>
  <si>
    <t>20ETCME002</t>
  </si>
  <si>
    <t>Deependra Raj Singh Chouhan</t>
  </si>
  <si>
    <t>20ETCME005</t>
  </si>
  <si>
    <t>Lalit Dangi</t>
  </si>
  <si>
    <t>20ETCME006</t>
  </si>
  <si>
    <t>Mohammed Aeraz Khan</t>
  </si>
  <si>
    <t>20ETCME007</t>
  </si>
  <si>
    <t>Mufaddal</t>
  </si>
  <si>
    <t>20ETCME008</t>
  </si>
  <si>
    <t>Ms. Saloni Sharma</t>
  </si>
  <si>
    <t>CO Attainment Calculation</t>
  </si>
  <si>
    <t>% of students get &gt;= Target %</t>
  </si>
  <si>
    <t>CO Attainment LeVIIel</t>
  </si>
  <si>
    <t>Signature Subject Teacher</t>
  </si>
  <si>
    <t>Attainment of End Term Exam</t>
  </si>
  <si>
    <t>Attainment of Sessional Exam</t>
  </si>
  <si>
    <t>Attainment of Subject Code 2CS3-405 Sheet</t>
  </si>
  <si>
    <t xml:space="preserve">IV YEAR VIII SEM </t>
  </si>
  <si>
    <t>SUBJECT: DM                                               Subject Teacher: Mr. Nishit Jain</t>
  </si>
  <si>
    <t>Course code as per NBA</t>
  </si>
  <si>
    <t>Subject Code</t>
  </si>
  <si>
    <t>% of students securing 60% or more Marks in theory</t>
  </si>
  <si>
    <t>Attainment LeVIIel</t>
  </si>
  <si>
    <t>Attainment LeVIIel considering 80% weightage</t>
  </si>
  <si>
    <t>% of students securing 75% or more Marks in sessional</t>
  </si>
  <si>
    <t>Attainment LeVIIel considering 20% weightage</t>
  </si>
  <si>
    <t>Total Attainment</t>
  </si>
  <si>
    <t>CO8TT6-60.2</t>
  </si>
  <si>
    <t>8TT6-60.2</t>
  </si>
  <si>
    <t>Signature HOD</t>
  </si>
  <si>
    <t>CO to PO &amp; PSO Attainment Through End Term Assessment</t>
  </si>
  <si>
    <t>SUBJECT: DM                                                                               Name of Faculty: Mr. Nishit Jain</t>
  </si>
  <si>
    <t>Course</t>
  </si>
  <si>
    <t>MID TERM I EXAM MARK RECORD</t>
  </si>
  <si>
    <t>RTU ROLL
NUMBER</t>
  </si>
  <si>
    <t>CO MAPPED</t>
  </si>
  <si>
    <t>CO1</t>
  </si>
  <si>
    <t>CO2</t>
  </si>
  <si>
    <t>CO3</t>
  </si>
  <si>
    <t>CO4</t>
  </si>
  <si>
    <t>CO5</t>
  </si>
  <si>
    <t>MID TERM II EXAM MARK RECORD</t>
  </si>
  <si>
    <t xml:space="preserve"> </t>
  </si>
  <si>
    <t>Course Outcome Attainment Sheet (Sessional)</t>
  </si>
  <si>
    <t>SUBJECT:  DM                                                                                                                             Name of Faculty: Mr. Nishit Jain</t>
  </si>
  <si>
    <t>Course Attainment with Target in %</t>
  </si>
  <si>
    <t>Total No. of Students</t>
  </si>
  <si>
    <t>Rationale:
-While setting up the question paper choice was gIIIen within the same CO with same complexity/difficulty leVIIel and no CO is missed out.
-If the student obtains target set for CO in terms of %age, score of 1 is gIIIen and if not zero is gIIIen
-Those students who were found poor in achieVIIng Course outcome, remedial classes are subjected to be scheduled.</t>
  </si>
  <si>
    <t>No. of Students Attained CO8TT6-60.2.1</t>
  </si>
  <si>
    <t>No. of Students Attained CO8TT6-60.2.2</t>
  </si>
  <si>
    <t>No. of Students Attained CO8TT6-60.2.3</t>
  </si>
  <si>
    <t>No. of Students Attained CO8TT6-60.2.4</t>
  </si>
  <si>
    <t>No. of Students Attained CO8TT6-60.2.5</t>
  </si>
  <si>
    <t>Rationale:
If 0-15% Students get &gt;=Target % then Attainment LeVIIel=0
If 15-45% Students get &gt;=Target % then Attainment LeVIIel=1
If 45-60% Students get &gt;=Target % then Attainment LeVIIel=2
If 60-100% Students get &gt;=Target % then Attainment LeVIIel=3</t>
  </si>
  <si>
    <t>Signature Subject Teacher:</t>
  </si>
  <si>
    <t>CO to PO &amp; PSO Attainment Through Sessional Assessment</t>
  </si>
  <si>
    <t>SUBJECT: DM                                                                  Name of Faculty: Mr. Nishit Jain</t>
  </si>
  <si>
    <t>Course to PO &amp; PSO Attainment From All Tools</t>
  </si>
  <si>
    <t>SUBJECT: DM                                                                                        Name of Faculty: Mr. Nishit Jain</t>
  </si>
  <si>
    <t>CO8TT6-60.2
(Round Off)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</si>
</sst>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Arial"/>
      <scheme val="minor"/>
    </font>
    <font>
      <b/>
      <sz val="11.0"/>
      <color theme="1"/>
      <name val="Calibri"/>
    </font>
    <font/>
    <font>
      <sz val="12.0"/>
      <color theme="1"/>
      <name val="Calibri"/>
    </font>
    <font>
      <b/>
      <sz val="12.0"/>
      <color theme="1"/>
      <name val="Calibri"/>
    </font>
    <font>
      <sz val="11.0"/>
      <color theme="1"/>
      <name val="Calibri"/>
    </font>
    <font>
      <b/>
      <sz val="10.0"/>
      <color theme="1"/>
      <name val="Arial"/>
    </font>
    <font>
      <sz val="12.0"/>
      <color rgb="FF000000"/>
      <name val="Calibri"/>
    </font>
    <font>
      <b/>
      <sz val="10.0"/>
      <color rgb="FF222222"/>
      <name val="Arial"/>
    </font>
    <font>
      <sz val="11.0"/>
      <color rgb="FF000000"/>
      <name val="Calibri"/>
    </font>
    <font>
      <sz val="14.0"/>
      <color theme="1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CCCCCC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</border>
    <border>
      <left style="medium">
        <color rgb="FFCCCCCC"/>
      </left>
      <right/>
      <top style="medium">
        <color rgb="FFCCCCCC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9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1" fillId="2" fontId="1" numFmtId="0" xfId="0" applyAlignment="1" applyBorder="1" applyFont="1">
      <alignment horizontal="center" readingOrder="0" vertical="center"/>
    </xf>
    <xf borderId="4" fillId="2" fontId="1" numFmtId="0" xfId="0" applyAlignment="1" applyBorder="1" applyFont="1">
      <alignment horizontal="center" vertical="center"/>
    </xf>
    <xf borderId="4" fillId="3" fontId="1" numFmtId="0" xfId="0" applyAlignment="1" applyBorder="1" applyFill="1" applyFont="1">
      <alignment horizontal="center" vertical="center"/>
    </xf>
    <xf borderId="0" fillId="0" fontId="4" numFmtId="0" xfId="0" applyAlignment="1" applyFont="1">
      <alignment horizontal="center" vertical="center"/>
    </xf>
    <xf borderId="4" fillId="2" fontId="1" numFmtId="0" xfId="0" applyAlignment="1" applyBorder="1" applyFont="1">
      <alignment horizontal="center" readingOrder="0" shrinkToFit="0" vertical="center" wrapText="1"/>
    </xf>
    <xf borderId="4" fillId="4" fontId="5" numFmtId="2" xfId="0" applyAlignment="1" applyBorder="1" applyFill="1" applyFont="1" applyNumberFormat="1">
      <alignment horizontal="center"/>
    </xf>
    <xf borderId="5" fillId="4" fontId="5" numFmtId="2" xfId="0" applyAlignment="1" applyBorder="1" applyFont="1" applyNumberFormat="1">
      <alignment horizontal="center"/>
    </xf>
    <xf borderId="3" fillId="0" fontId="5" numFmtId="2" xfId="0" applyAlignment="1" applyBorder="1" applyFont="1" applyNumberFormat="1">
      <alignment horizontal="center"/>
    </xf>
    <xf borderId="6" fillId="4" fontId="5" numFmtId="2" xfId="0" applyAlignment="1" applyBorder="1" applyFont="1" applyNumberFormat="1">
      <alignment horizontal="center"/>
    </xf>
    <xf borderId="7" fillId="4" fontId="5" numFmtId="2" xfId="0" applyAlignment="1" applyBorder="1" applyFont="1" applyNumberFormat="1">
      <alignment horizontal="center"/>
    </xf>
    <xf borderId="8" fillId="0" fontId="5" numFmtId="2" xfId="0" applyAlignment="1" applyBorder="1" applyFont="1" applyNumberFormat="1">
      <alignment horizontal="center"/>
    </xf>
    <xf borderId="1" fillId="0" fontId="1" numFmtId="0" xfId="0" applyAlignment="1" applyBorder="1" applyFont="1">
      <alignment horizontal="center" vertical="center"/>
    </xf>
    <xf borderId="0" fillId="0" fontId="5" numFmtId="0" xfId="0" applyAlignment="1" applyFont="1">
      <alignment horizontal="left"/>
    </xf>
    <xf borderId="9" fillId="2" fontId="1" numFmtId="0" xfId="0" applyAlignment="1" applyBorder="1" applyFont="1">
      <alignment horizontal="center" vertical="center"/>
    </xf>
    <xf borderId="4" fillId="2" fontId="1" numFmtId="0" xfId="0" applyAlignment="1" applyBorder="1" applyFont="1">
      <alignment horizontal="center" shrinkToFit="0" vertical="center" wrapText="1"/>
    </xf>
    <xf borderId="1" fillId="2" fontId="1" numFmtId="0" xfId="0" applyAlignment="1" applyBorder="1" applyFont="1">
      <alignment horizontal="center" shrinkToFit="0" vertical="center" wrapText="1"/>
    </xf>
    <xf borderId="0" fillId="0" fontId="4" numFmtId="0" xfId="0" applyFont="1"/>
    <xf borderId="10" fillId="0" fontId="2" numFmtId="0" xfId="0" applyBorder="1" applyFont="1"/>
    <xf borderId="4" fillId="2" fontId="1" numFmtId="0" xfId="0" applyAlignment="1" applyBorder="1" applyFont="1">
      <alignment horizontal="center" readingOrder="0" vertical="center"/>
    </xf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4" fillId="2" fontId="1" numFmtId="9" xfId="0" applyAlignment="1" applyBorder="1" applyFont="1" applyNumberFormat="1">
      <alignment horizontal="center" vertical="center"/>
    </xf>
    <xf borderId="4" fillId="2" fontId="1" numFmtId="9" xfId="0" applyAlignment="1" applyBorder="1" applyFont="1" applyNumberFormat="1">
      <alignment horizontal="center" readingOrder="0" vertical="center"/>
    </xf>
    <xf borderId="4" fillId="4" fontId="5" numFmtId="0" xfId="0" applyAlignment="1" applyBorder="1" applyFont="1">
      <alignment horizontal="center" shrinkToFit="0" vertical="center" wrapText="1"/>
    </xf>
    <xf borderId="14" fillId="4" fontId="6" numFmtId="0" xfId="0" applyAlignment="1" applyBorder="1" applyFont="1">
      <alignment horizontal="center" shrinkToFit="0" vertical="center" wrapText="1"/>
    </xf>
    <xf borderId="15" fillId="4" fontId="6" numFmtId="0" xfId="0" applyAlignment="1" applyBorder="1" applyFont="1">
      <alignment shrinkToFit="0" vertical="center" wrapText="1"/>
    </xf>
    <xf borderId="4" fillId="0" fontId="7" numFmtId="1" xfId="0" applyAlignment="1" applyBorder="1" applyFont="1" applyNumberFormat="1">
      <alignment horizontal="center" readingOrder="0"/>
    </xf>
    <xf borderId="4" fillId="0" fontId="5" numFmtId="1" xfId="0" applyAlignment="1" applyBorder="1" applyFont="1" applyNumberFormat="1">
      <alignment horizontal="center" vertical="center"/>
    </xf>
    <xf borderId="4" fillId="0" fontId="5" numFmtId="0" xfId="0" applyAlignment="1" applyBorder="1" applyFont="1">
      <alignment horizontal="center" vertical="center"/>
    </xf>
    <xf borderId="16" fillId="4" fontId="6" numFmtId="0" xfId="0" applyAlignment="1" applyBorder="1" applyFont="1">
      <alignment horizontal="center" shrinkToFit="0" vertical="center" wrapText="1"/>
    </xf>
    <xf borderId="17" fillId="4" fontId="6" numFmtId="0" xfId="0" applyAlignment="1" applyBorder="1" applyFont="1">
      <alignment shrinkToFit="0" vertical="center" wrapText="1"/>
    </xf>
    <xf borderId="10" fillId="0" fontId="7" numFmtId="1" xfId="0" applyAlignment="1" applyBorder="1" applyFont="1" applyNumberFormat="1">
      <alignment horizontal="center" readingOrder="0"/>
    </xf>
    <xf borderId="17" fillId="4" fontId="8" numFmtId="0" xfId="0" applyAlignment="1" applyBorder="1" applyFont="1">
      <alignment shrinkToFit="0" vertical="center" wrapText="1"/>
    </xf>
    <xf borderId="6" fillId="2" fontId="5" numFmtId="0" xfId="0" applyAlignment="1" applyBorder="1" applyFont="1">
      <alignment horizontal="center" vertical="center"/>
    </xf>
    <xf borderId="6" fillId="2" fontId="5" numFmtId="0" xfId="0" applyAlignment="1" applyBorder="1" applyFont="1">
      <alignment horizontal="center" shrinkToFit="0" vertical="center" wrapText="1"/>
    </xf>
    <xf borderId="6" fillId="2" fontId="9" numFmtId="0" xfId="0" applyAlignment="1" applyBorder="1" applyFont="1">
      <alignment horizontal="left" shrinkToFit="0" vertical="center" wrapText="1"/>
    </xf>
    <xf borderId="4" fillId="2" fontId="5" numFmtId="0" xfId="0" applyAlignment="1" applyBorder="1" applyFont="1">
      <alignment horizontal="center" vertical="center"/>
    </xf>
    <xf borderId="1" fillId="0" fontId="5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8" fillId="0" fontId="5" numFmtId="0" xfId="0" applyAlignment="1" applyBorder="1" applyFont="1">
      <alignment horizontal="center" vertical="center"/>
    </xf>
    <xf borderId="19" fillId="0" fontId="2" numFmtId="0" xfId="0" applyBorder="1" applyFont="1"/>
    <xf borderId="20" fillId="0" fontId="2" numFmtId="0" xfId="0" applyBorder="1" applyFont="1"/>
    <xf borderId="21" fillId="0" fontId="2" numFmtId="0" xfId="0" applyBorder="1" applyFont="1"/>
    <xf borderId="22" fillId="0" fontId="2" numFmtId="0" xfId="0" applyBorder="1" applyFont="1"/>
    <xf borderId="8" fillId="0" fontId="2" numFmtId="0" xfId="0" applyBorder="1" applyFont="1"/>
    <xf borderId="0" fillId="0" fontId="5" numFmtId="0" xfId="0" applyAlignment="1" applyFont="1">
      <alignment horizontal="center"/>
    </xf>
    <xf borderId="1" fillId="2" fontId="4" numFmtId="0" xfId="0" applyAlignment="1" applyBorder="1" applyFont="1">
      <alignment horizontal="center" vertical="center"/>
    </xf>
    <xf borderId="1" fillId="2" fontId="4" numFmtId="0" xfId="0" applyAlignment="1" applyBorder="1" applyFont="1">
      <alignment horizontal="center" readingOrder="0" vertical="center"/>
    </xf>
    <xf borderId="4" fillId="2" fontId="4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readingOrder="0" shrinkToFit="0" vertical="center" wrapText="1"/>
    </xf>
    <xf borderId="4" fillId="0" fontId="3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4" fillId="0" fontId="2" numFmtId="0" xfId="0" applyBorder="1" applyFont="1"/>
    <xf borderId="4" fillId="2" fontId="4" numFmtId="0" xfId="0" applyAlignment="1" applyBorder="1" applyFont="1">
      <alignment horizontal="center" vertical="center"/>
    </xf>
    <xf borderId="0" fillId="0" fontId="1" numFmtId="0" xfId="0" applyFont="1"/>
    <xf borderId="4" fillId="0" fontId="3" numFmtId="0" xfId="0" applyAlignment="1" applyBorder="1" applyFont="1">
      <alignment horizontal="center" readingOrder="0" vertical="center"/>
    </xf>
    <xf borderId="4" fillId="0" fontId="3" numFmtId="2" xfId="0" applyAlignment="1" applyBorder="1" applyFont="1" applyNumberFormat="1">
      <alignment horizontal="center" vertical="center"/>
    </xf>
    <xf borderId="1" fillId="0" fontId="4" numFmtId="0" xfId="0" applyAlignment="1" applyBorder="1" applyFont="1">
      <alignment horizontal="center" vertical="center"/>
    </xf>
    <xf borderId="0" fillId="0" fontId="5" numFmtId="0" xfId="0" applyAlignment="1" applyFont="1">
      <alignment horizontal="center" vertical="center"/>
    </xf>
    <xf borderId="9" fillId="2" fontId="4" numFmtId="0" xfId="0" applyAlignment="1" applyBorder="1" applyFont="1">
      <alignment horizontal="center" vertical="center"/>
    </xf>
    <xf borderId="9" fillId="2" fontId="4" numFmtId="0" xfId="0" applyAlignment="1" applyBorder="1" applyFont="1">
      <alignment horizontal="center" shrinkToFit="0" vertical="center" wrapText="1"/>
    </xf>
    <xf borderId="25" fillId="0" fontId="2" numFmtId="0" xfId="0" applyBorder="1" applyFont="1"/>
    <xf borderId="4" fillId="2" fontId="4" numFmtId="0" xfId="0" applyAlignment="1" applyBorder="1" applyFont="1">
      <alignment horizontal="center" readingOrder="0" vertical="center"/>
    </xf>
    <xf borderId="26" fillId="2" fontId="4" numFmtId="0" xfId="0" applyAlignment="1" applyBorder="1" applyFont="1">
      <alignment horizontal="center" vertical="center"/>
    </xf>
    <xf borderId="4" fillId="0" fontId="5" numFmtId="0" xfId="0" applyAlignment="1" applyBorder="1" applyFont="1">
      <alignment horizontal="center" readingOrder="0"/>
    </xf>
    <xf borderId="4" fillId="0" fontId="5" numFmtId="0" xfId="0" applyAlignment="1" applyBorder="1" applyFont="1">
      <alignment horizontal="center"/>
    </xf>
    <xf borderId="27" fillId="2" fontId="4" numFmtId="0" xfId="0" applyAlignment="1" applyBorder="1" applyFont="1">
      <alignment horizontal="center" vertical="center"/>
    </xf>
    <xf borderId="27" fillId="2" fontId="4" numFmtId="0" xfId="0" applyAlignment="1" applyBorder="1" applyFont="1">
      <alignment horizontal="center" shrinkToFit="0" vertical="center" wrapText="1"/>
    </xf>
    <xf borderId="4" fillId="2" fontId="4" numFmtId="1" xfId="0" applyAlignment="1" applyBorder="1" applyFont="1" applyNumberFormat="1">
      <alignment horizontal="center" readingOrder="0" vertical="center"/>
    </xf>
    <xf borderId="4" fillId="0" fontId="3" numFmtId="0" xfId="0" applyAlignment="1" applyBorder="1" applyFont="1">
      <alignment horizontal="center" readingOrder="0"/>
    </xf>
    <xf borderId="0" fillId="0" fontId="10" numFmtId="0" xfId="0" applyAlignment="1" applyFont="1">
      <alignment horizontal="left"/>
    </xf>
    <xf borderId="9" fillId="2" fontId="4" numFmtId="0" xfId="0" applyAlignment="1" applyBorder="1" applyFont="1">
      <alignment horizontal="center" readingOrder="0" vertical="center"/>
    </xf>
    <xf borderId="9" fillId="2" fontId="4" numFmtId="9" xfId="0" applyAlignment="1" applyBorder="1" applyFont="1" applyNumberFormat="1">
      <alignment horizontal="center" vertical="center"/>
    </xf>
    <xf borderId="4" fillId="2" fontId="4" numFmtId="9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vertical="center"/>
    </xf>
    <xf borderId="4" fillId="2" fontId="3" numFmtId="0" xfId="0" applyAlignment="1" applyBorder="1" applyFont="1">
      <alignment horizontal="center" vertical="center"/>
    </xf>
    <xf borderId="18" fillId="3" fontId="4" numFmtId="0" xfId="0" applyAlignment="1" applyBorder="1" applyFont="1">
      <alignment horizontal="left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readingOrder="0" vertical="center"/>
    </xf>
    <xf borderId="0" fillId="0" fontId="5" numFmtId="0" xfId="0" applyFont="1"/>
    <xf borderId="0" fillId="0" fontId="1" numFmtId="0" xfId="0" applyAlignment="1" applyFont="1">
      <alignment horizontal="center" vertical="top"/>
    </xf>
    <xf borderId="4" fillId="2" fontId="4" numFmtId="0" xfId="0" applyAlignment="1" applyBorder="1" applyFont="1">
      <alignment horizontal="center" readingOrder="0" shrinkToFit="0" vertical="center" wrapText="1"/>
    </xf>
  </cellXfs>
  <cellStyles count="1">
    <cellStyle xfId="0" name="Normal" builtinId="0"/>
  </cellStyles>
  <dxfs count="2">
    <dxf>
      <font/>
      <fill>
        <patternFill patternType="solid">
          <fgColor theme="9"/>
          <bgColor theme="9"/>
        </patternFill>
      </fill>
      <border/>
    </dxf>
    <dxf>
      <font>
        <color rgb="FF9C0006"/>
      </font>
      <fill>
        <patternFill patternType="solid">
          <fgColor rgb="FFFFC7CE"/>
          <bgColor rgb="FFFFC7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5.63"/>
    <col customWidth="1" min="2" max="26" width="8.0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6" t="s">
        <v>4</v>
      </c>
      <c r="B5" s="7" t="s">
        <v>5</v>
      </c>
      <c r="C5" s="7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 t="s">
        <v>13</v>
      </c>
      <c r="K5" s="7" t="s">
        <v>14</v>
      </c>
      <c r="L5" s="7" t="s">
        <v>15</v>
      </c>
      <c r="M5" s="7" t="s">
        <v>16</v>
      </c>
      <c r="N5" s="7" t="s">
        <v>17</v>
      </c>
      <c r="O5" s="7" t="s">
        <v>18</v>
      </c>
      <c r="P5" s="7" t="s">
        <v>19</v>
      </c>
      <c r="Q5" s="8"/>
      <c r="R5" s="8"/>
      <c r="S5" s="8"/>
      <c r="T5" s="8"/>
      <c r="U5" s="8"/>
      <c r="V5" s="8"/>
      <c r="W5" s="8"/>
      <c r="X5" s="8"/>
      <c r="Y5" s="8"/>
      <c r="Z5" s="8"/>
    </row>
    <row r="6" ht="19.5" customHeight="1">
      <c r="A6" s="9" t="s">
        <v>20</v>
      </c>
      <c r="B6" s="10">
        <v>1.0</v>
      </c>
      <c r="C6" s="11">
        <v>1.0</v>
      </c>
      <c r="D6" s="11">
        <v>1.0</v>
      </c>
      <c r="E6" s="11">
        <v>2.0</v>
      </c>
      <c r="F6" s="11">
        <v>0.0</v>
      </c>
      <c r="G6" s="12">
        <v>0.0</v>
      </c>
      <c r="H6" s="12">
        <v>0.0</v>
      </c>
      <c r="I6" s="12">
        <v>0.0</v>
      </c>
      <c r="J6" s="12">
        <v>1.0</v>
      </c>
      <c r="K6" s="12">
        <v>0.0</v>
      </c>
      <c r="L6" s="11">
        <v>0.0</v>
      </c>
      <c r="M6" s="12">
        <v>0.0</v>
      </c>
      <c r="N6" s="11">
        <v>2.0</v>
      </c>
      <c r="O6" s="12">
        <v>1.0</v>
      </c>
      <c r="P6" s="12">
        <v>1.0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9.5" customHeight="1">
      <c r="A7" s="9" t="s">
        <v>21</v>
      </c>
      <c r="B7" s="13">
        <v>3.0</v>
      </c>
      <c r="C7" s="14">
        <v>2.0</v>
      </c>
      <c r="D7" s="14">
        <v>3.0</v>
      </c>
      <c r="E7" s="15">
        <v>2.0</v>
      </c>
      <c r="F7" s="15">
        <v>2.0</v>
      </c>
      <c r="G7" s="15">
        <v>0.0</v>
      </c>
      <c r="H7" s="15">
        <v>0.0</v>
      </c>
      <c r="I7" s="15">
        <v>0.0</v>
      </c>
      <c r="J7" s="15">
        <v>0.0</v>
      </c>
      <c r="K7" s="14">
        <v>0.0</v>
      </c>
      <c r="L7" s="14">
        <v>0.0</v>
      </c>
      <c r="M7" s="14">
        <v>1.0</v>
      </c>
      <c r="N7" s="14">
        <v>3.0</v>
      </c>
      <c r="O7" s="14">
        <v>2.0</v>
      </c>
      <c r="P7" s="15">
        <v>2.0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19.5" customHeight="1">
      <c r="A8" s="9" t="s">
        <v>22</v>
      </c>
      <c r="B8" s="13">
        <v>2.0</v>
      </c>
      <c r="C8" s="14">
        <v>2.0</v>
      </c>
      <c r="D8" s="15">
        <v>2.0</v>
      </c>
      <c r="E8" s="14">
        <v>2.0</v>
      </c>
      <c r="F8" s="14">
        <v>2.0</v>
      </c>
      <c r="G8" s="15">
        <v>0.0</v>
      </c>
      <c r="H8" s="15">
        <v>0.0</v>
      </c>
      <c r="I8" s="15">
        <v>0.0</v>
      </c>
      <c r="J8" s="15">
        <v>0.0</v>
      </c>
      <c r="K8" s="15">
        <v>1.0</v>
      </c>
      <c r="L8" s="14">
        <v>0.0</v>
      </c>
      <c r="M8" s="14">
        <v>1.0</v>
      </c>
      <c r="N8" s="14">
        <v>2.0</v>
      </c>
      <c r="O8" s="14">
        <v>2.0</v>
      </c>
      <c r="P8" s="15">
        <v>2.0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ht="19.5" customHeight="1">
      <c r="A9" s="9" t="s">
        <v>23</v>
      </c>
      <c r="B9" s="13">
        <v>2.0</v>
      </c>
      <c r="C9" s="14">
        <v>1.0</v>
      </c>
      <c r="D9" s="15">
        <v>0.0</v>
      </c>
      <c r="E9" s="14">
        <v>2.0</v>
      </c>
      <c r="F9" s="14">
        <v>2.0</v>
      </c>
      <c r="G9" s="15">
        <v>1.0</v>
      </c>
      <c r="H9" s="15">
        <v>0.0</v>
      </c>
      <c r="I9" s="15">
        <v>0.0</v>
      </c>
      <c r="J9" s="15">
        <v>1.0</v>
      </c>
      <c r="K9" s="15">
        <v>1.0</v>
      </c>
      <c r="L9" s="14">
        <v>0.0</v>
      </c>
      <c r="M9" s="14">
        <v>1.0</v>
      </c>
      <c r="N9" s="14">
        <v>2.0</v>
      </c>
      <c r="O9" s="14">
        <v>2.0</v>
      </c>
      <c r="P9" s="15">
        <v>1.0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ht="19.5" customHeight="1">
      <c r="A10" s="9" t="s">
        <v>24</v>
      </c>
      <c r="B10" s="13">
        <v>1.0</v>
      </c>
      <c r="C10" s="14">
        <v>1.0</v>
      </c>
      <c r="D10" s="14">
        <v>1.0</v>
      </c>
      <c r="E10" s="14">
        <v>2.0</v>
      </c>
      <c r="F10" s="15">
        <v>1.0</v>
      </c>
      <c r="G10" s="15">
        <v>1.0</v>
      </c>
      <c r="H10" s="15">
        <v>0.0</v>
      </c>
      <c r="I10" s="15">
        <v>0.0</v>
      </c>
      <c r="J10" s="15">
        <v>1.0</v>
      </c>
      <c r="K10" s="15">
        <v>1.0</v>
      </c>
      <c r="L10" s="14">
        <v>0.0</v>
      </c>
      <c r="M10" s="14">
        <v>1.0</v>
      </c>
      <c r="N10" s="15">
        <v>2.0</v>
      </c>
      <c r="O10" s="15">
        <v>2.0</v>
      </c>
      <c r="P10" s="15">
        <v>1.0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9.5" customHeight="1">
      <c r="A11" s="9" t="s">
        <v>25</v>
      </c>
      <c r="B11" s="13">
        <v>1.0</v>
      </c>
      <c r="C11" s="14">
        <v>1.0</v>
      </c>
      <c r="D11" s="14">
        <v>1.0</v>
      </c>
      <c r="E11" s="14">
        <v>2.0</v>
      </c>
      <c r="F11" s="15">
        <v>1.0</v>
      </c>
      <c r="G11" s="15">
        <v>1.0</v>
      </c>
      <c r="H11" s="15">
        <v>0.0</v>
      </c>
      <c r="I11" s="15">
        <v>0.0</v>
      </c>
      <c r="J11" s="15">
        <v>1.0</v>
      </c>
      <c r="K11" s="15">
        <v>1.0</v>
      </c>
      <c r="L11" s="14">
        <v>0.0</v>
      </c>
      <c r="M11" s="14">
        <v>1.0</v>
      </c>
      <c r="N11" s="15">
        <v>2.0</v>
      </c>
      <c r="O11" s="15">
        <v>2.0</v>
      </c>
      <c r="P11" s="15">
        <v>1.0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9" t="s">
        <v>26</v>
      </c>
      <c r="B12" s="13">
        <f t="shared" ref="B12:P12" si="1">AVERAGE(B6:B11)</f>
        <v>1.666666667</v>
      </c>
      <c r="C12" s="14">
        <f t="shared" si="1"/>
        <v>1.333333333</v>
      </c>
      <c r="D12" s="14">
        <f t="shared" si="1"/>
        <v>1.333333333</v>
      </c>
      <c r="E12" s="14">
        <f t="shared" si="1"/>
        <v>2</v>
      </c>
      <c r="F12" s="14">
        <f t="shared" si="1"/>
        <v>1.333333333</v>
      </c>
      <c r="G12" s="14">
        <f t="shared" si="1"/>
        <v>0.5</v>
      </c>
      <c r="H12" s="14">
        <f t="shared" si="1"/>
        <v>0</v>
      </c>
      <c r="I12" s="14">
        <f t="shared" si="1"/>
        <v>0</v>
      </c>
      <c r="J12" s="14">
        <f t="shared" si="1"/>
        <v>0.6666666667</v>
      </c>
      <c r="K12" s="14">
        <f t="shared" si="1"/>
        <v>0.6666666667</v>
      </c>
      <c r="L12" s="14">
        <f t="shared" si="1"/>
        <v>0</v>
      </c>
      <c r="M12" s="14">
        <f t="shared" si="1"/>
        <v>0.8333333333</v>
      </c>
      <c r="N12" s="14">
        <f t="shared" si="1"/>
        <v>2.166666667</v>
      </c>
      <c r="O12" s="14">
        <f t="shared" si="1"/>
        <v>1.833333333</v>
      </c>
      <c r="P12" s="14">
        <f t="shared" si="1"/>
        <v>1.333333333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9" t="s">
        <v>26</v>
      </c>
      <c r="B13" s="13">
        <f t="shared" ref="B13:P13" si="2">ROUND(B12,0)</f>
        <v>2</v>
      </c>
      <c r="C13" s="14">
        <f t="shared" si="2"/>
        <v>1</v>
      </c>
      <c r="D13" s="14">
        <f t="shared" si="2"/>
        <v>1</v>
      </c>
      <c r="E13" s="14">
        <f t="shared" si="2"/>
        <v>2</v>
      </c>
      <c r="F13" s="14">
        <f t="shared" si="2"/>
        <v>1</v>
      </c>
      <c r="G13" s="14">
        <f t="shared" si="2"/>
        <v>1</v>
      </c>
      <c r="H13" s="14">
        <f t="shared" si="2"/>
        <v>0</v>
      </c>
      <c r="I13" s="14">
        <f t="shared" si="2"/>
        <v>0</v>
      </c>
      <c r="J13" s="14">
        <f t="shared" si="2"/>
        <v>1</v>
      </c>
      <c r="K13" s="14">
        <f t="shared" si="2"/>
        <v>1</v>
      </c>
      <c r="L13" s="14">
        <f t="shared" si="2"/>
        <v>0</v>
      </c>
      <c r="M13" s="14">
        <f t="shared" si="2"/>
        <v>1</v>
      </c>
      <c r="N13" s="14">
        <f t="shared" si="2"/>
        <v>2</v>
      </c>
      <c r="O13" s="14">
        <f t="shared" si="2"/>
        <v>2</v>
      </c>
      <c r="P13" s="14">
        <f t="shared" si="2"/>
        <v>1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39.75" customHeight="1">
      <c r="A14" s="16" t="s">
        <v>27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3"/>
      <c r="N14" s="16"/>
      <c r="O14" s="2"/>
      <c r="P14" s="3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4:M14"/>
    <mergeCell ref="N14:P14"/>
  </mergeCells>
  <printOptions/>
  <pageMargins bottom="0.75" footer="0.0" header="0.0" left="0.7" right="0.7" top="0.75"/>
  <pageSetup scale="7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0.63"/>
    <col customWidth="1" min="4" max="4" width="14.13"/>
    <col customWidth="1" min="5" max="5" width="14.25"/>
    <col customWidth="1" min="6" max="6" width="13.25"/>
    <col customWidth="1" min="7" max="7" width="13.38"/>
    <col customWidth="1" min="8" max="8" width="13.25"/>
    <col customWidth="1" min="9" max="26" width="7.63"/>
  </cols>
  <sheetData>
    <row r="1" ht="19.5" customHeight="1">
      <c r="A1" s="1" t="s">
        <v>0</v>
      </c>
      <c r="B1" s="2"/>
      <c r="C1" s="2"/>
      <c r="D1" s="2"/>
      <c r="E1" s="2"/>
      <c r="F1" s="2"/>
      <c r="G1" s="2"/>
      <c r="H1" s="3"/>
    </row>
    <row r="2" ht="19.5" customHeight="1">
      <c r="A2" s="1" t="s">
        <v>28</v>
      </c>
      <c r="B2" s="2"/>
      <c r="C2" s="2"/>
      <c r="D2" s="2"/>
      <c r="E2" s="2"/>
      <c r="F2" s="2"/>
      <c r="G2" s="2"/>
      <c r="H2" s="3"/>
    </row>
    <row r="3" ht="19.5" customHeight="1">
      <c r="A3" s="5" t="s">
        <v>2</v>
      </c>
      <c r="B3" s="2"/>
      <c r="C3" s="2"/>
      <c r="D3" s="2"/>
      <c r="E3" s="2"/>
      <c r="F3" s="2"/>
      <c r="G3" s="2"/>
      <c r="H3" s="3"/>
    </row>
    <row r="4" ht="19.5" customHeight="1">
      <c r="A4" s="5" t="s">
        <v>29</v>
      </c>
      <c r="B4" s="2"/>
      <c r="C4" s="2"/>
      <c r="D4" s="2"/>
      <c r="E4" s="2"/>
      <c r="F4" s="2"/>
      <c r="G4" s="2"/>
      <c r="H4" s="3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>
      <c r="A5" s="18" t="s">
        <v>30</v>
      </c>
      <c r="B5" s="18" t="s">
        <v>31</v>
      </c>
      <c r="C5" s="6" t="s">
        <v>32</v>
      </c>
      <c r="D5" s="19" t="s">
        <v>33</v>
      </c>
      <c r="E5" s="19" t="s">
        <v>34</v>
      </c>
      <c r="F5" s="6" t="s">
        <v>35</v>
      </c>
      <c r="G5" s="20" t="s">
        <v>36</v>
      </c>
      <c r="H5" s="3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22"/>
      <c r="B6" s="22"/>
      <c r="C6" s="6" t="s">
        <v>37</v>
      </c>
      <c r="D6" s="23">
        <v>70.0</v>
      </c>
      <c r="E6" s="6">
        <v>30.0</v>
      </c>
      <c r="F6" s="6">
        <f>D6+E6</f>
        <v>100</v>
      </c>
      <c r="G6" s="19" t="s">
        <v>38</v>
      </c>
      <c r="H6" s="19" t="s">
        <v>39</v>
      </c>
    </row>
    <row r="7" ht="19.5" customHeight="1">
      <c r="A7" s="24" t="s">
        <v>40</v>
      </c>
      <c r="B7" s="25"/>
      <c r="C7" s="26"/>
      <c r="D7" s="27">
        <v>0.6</v>
      </c>
      <c r="E7" s="27">
        <v>0.75</v>
      </c>
      <c r="F7" s="28">
        <v>1.0</v>
      </c>
      <c r="G7" s="27">
        <v>0.6</v>
      </c>
      <c r="H7" s="27">
        <v>0.75</v>
      </c>
    </row>
    <row r="8" ht="16.5" customHeight="1">
      <c r="A8" s="29">
        <v>1.0</v>
      </c>
      <c r="B8" s="30" t="s">
        <v>41</v>
      </c>
      <c r="C8" s="31" t="s">
        <v>42</v>
      </c>
      <c r="D8" s="32">
        <v>52.0</v>
      </c>
      <c r="E8" s="32">
        <v>29.0</v>
      </c>
      <c r="F8" s="33">
        <f t="shared" ref="F8:F13" si="1">D8+E8</f>
        <v>81</v>
      </c>
      <c r="G8" s="34">
        <f t="shared" ref="G8:G13" si="2">IF((E8/$D$6)&gt;=$D$7,1,0)</f>
        <v>0</v>
      </c>
      <c r="H8" s="34">
        <f t="shared" ref="H8:H12" si="3">IF((D8/$E$6)&gt;=$E$7,1,0)</f>
        <v>1</v>
      </c>
    </row>
    <row r="9" ht="16.5" customHeight="1">
      <c r="A9" s="29">
        <v>2.0</v>
      </c>
      <c r="B9" s="35" t="s">
        <v>43</v>
      </c>
      <c r="C9" s="36" t="s">
        <v>44</v>
      </c>
      <c r="D9" s="37">
        <v>50.0</v>
      </c>
      <c r="E9" s="37">
        <v>28.0</v>
      </c>
      <c r="F9" s="33">
        <f t="shared" si="1"/>
        <v>78</v>
      </c>
      <c r="G9" s="34">
        <f t="shared" si="2"/>
        <v>0</v>
      </c>
      <c r="H9" s="34">
        <f t="shared" si="3"/>
        <v>1</v>
      </c>
    </row>
    <row r="10" ht="16.5" customHeight="1">
      <c r="A10" s="29">
        <v>3.0</v>
      </c>
      <c r="B10" s="35" t="s">
        <v>45</v>
      </c>
      <c r="C10" s="36" t="s">
        <v>46</v>
      </c>
      <c r="D10" s="37">
        <v>40.0</v>
      </c>
      <c r="E10" s="37">
        <v>28.0</v>
      </c>
      <c r="F10" s="33">
        <f t="shared" si="1"/>
        <v>68</v>
      </c>
      <c r="G10" s="34">
        <f t="shared" si="2"/>
        <v>0</v>
      </c>
      <c r="H10" s="34">
        <f t="shared" si="3"/>
        <v>1</v>
      </c>
    </row>
    <row r="11" ht="16.5" customHeight="1">
      <c r="A11" s="29">
        <v>4.0</v>
      </c>
      <c r="B11" s="35" t="s">
        <v>47</v>
      </c>
      <c r="C11" s="38" t="s">
        <v>48</v>
      </c>
      <c r="D11" s="37">
        <v>56.0</v>
      </c>
      <c r="E11" s="37">
        <v>29.0</v>
      </c>
      <c r="F11" s="33">
        <f t="shared" si="1"/>
        <v>85</v>
      </c>
      <c r="G11" s="34">
        <f t="shared" si="2"/>
        <v>0</v>
      </c>
      <c r="H11" s="34">
        <f t="shared" si="3"/>
        <v>1</v>
      </c>
    </row>
    <row r="12" ht="16.5" customHeight="1">
      <c r="A12" s="29">
        <v>5.0</v>
      </c>
      <c r="B12" s="35" t="s">
        <v>49</v>
      </c>
      <c r="C12" s="38" t="s">
        <v>50</v>
      </c>
      <c r="D12" s="37">
        <v>50.0</v>
      </c>
      <c r="E12" s="37">
        <v>29.0</v>
      </c>
      <c r="F12" s="33">
        <f t="shared" si="1"/>
        <v>79</v>
      </c>
      <c r="G12" s="34">
        <f t="shared" si="2"/>
        <v>0</v>
      </c>
      <c r="H12" s="34">
        <f t="shared" si="3"/>
        <v>1</v>
      </c>
    </row>
    <row r="13" ht="16.5" customHeight="1">
      <c r="A13" s="29">
        <v>6.0</v>
      </c>
      <c r="B13" s="35" t="s">
        <v>51</v>
      </c>
      <c r="C13" s="36" t="s">
        <v>52</v>
      </c>
      <c r="D13" s="37">
        <v>58.0</v>
      </c>
      <c r="E13" s="37">
        <v>30.0</v>
      </c>
      <c r="F13" s="33">
        <f t="shared" si="1"/>
        <v>88</v>
      </c>
      <c r="G13" s="34">
        <f t="shared" si="2"/>
        <v>0</v>
      </c>
      <c r="H13" s="34">
        <v>0.0</v>
      </c>
    </row>
    <row r="14" ht="19.5" customHeight="1">
      <c r="A14" s="39"/>
      <c r="B14" s="40"/>
      <c r="C14" s="41"/>
      <c r="D14" s="42">
        <v>6.0</v>
      </c>
      <c r="E14" s="42">
        <v>6.0</v>
      </c>
      <c r="F14" s="42"/>
      <c r="G14" s="42">
        <f t="shared" ref="G14:H14" si="4">COUNTIF(G8:G13,1)</f>
        <v>0</v>
      </c>
      <c r="H14" s="42">
        <f t="shared" si="4"/>
        <v>5</v>
      </c>
    </row>
    <row r="15" ht="15.75" customHeight="1">
      <c r="A15" s="43" t="s">
        <v>53</v>
      </c>
      <c r="B15" s="2"/>
      <c r="C15" s="3"/>
      <c r="D15" s="44" t="s">
        <v>54</v>
      </c>
      <c r="E15" s="44" t="s">
        <v>55</v>
      </c>
      <c r="F15" s="45" t="s">
        <v>56</v>
      </c>
      <c r="G15" s="2"/>
      <c r="H15" s="3"/>
    </row>
    <row r="16" ht="19.5" customHeight="1">
      <c r="A16" s="43" t="s">
        <v>57</v>
      </c>
      <c r="B16" s="2"/>
      <c r="C16" s="3"/>
      <c r="D16" s="34">
        <f>ROUND((G14/D14*100),0)</f>
        <v>0</v>
      </c>
      <c r="E16" s="44">
        <f t="shared" ref="E16:E17" si="5">IF(D16&gt;100,"ERROR",IF(D16&gt;=61,3,IF(D16&gt;=46,2,IF(D16&gt;=16,1,IF(D16&gt;15,0,0)))))</f>
        <v>0</v>
      </c>
      <c r="F16" s="46"/>
      <c r="G16" s="47"/>
      <c r="H16" s="48"/>
    </row>
    <row r="17" ht="19.5" customHeight="1">
      <c r="A17" s="43" t="s">
        <v>58</v>
      </c>
      <c r="B17" s="2"/>
      <c r="C17" s="3"/>
      <c r="D17" s="34">
        <f>ROUND((H14/E14*100),0)</f>
        <v>83</v>
      </c>
      <c r="E17" s="34">
        <f t="shared" si="5"/>
        <v>3</v>
      </c>
      <c r="F17" s="49"/>
      <c r="G17" s="50"/>
      <c r="H17" s="51"/>
    </row>
    <row r="18" ht="15.75" customHeight="1">
      <c r="D18" s="52"/>
      <c r="E18" s="52"/>
    </row>
    <row r="19" ht="15.75" customHeight="1">
      <c r="D19" s="52"/>
      <c r="E19" s="52"/>
    </row>
    <row r="20" ht="15.75" customHeight="1">
      <c r="D20" s="52"/>
      <c r="E20" s="52"/>
    </row>
    <row r="21" ht="15.75" customHeight="1">
      <c r="D21" s="52"/>
      <c r="E21" s="52"/>
    </row>
    <row r="22" ht="15.75" customHeight="1">
      <c r="D22" s="52"/>
      <c r="E22" s="52"/>
    </row>
    <row r="23" ht="15.75" customHeight="1">
      <c r="D23" s="52"/>
      <c r="E23" s="52"/>
    </row>
    <row r="24" ht="15.75" customHeight="1">
      <c r="D24" s="52"/>
      <c r="E24" s="52"/>
    </row>
    <row r="25" ht="15.75" customHeight="1">
      <c r="D25" s="52"/>
      <c r="E25" s="52"/>
    </row>
    <row r="26" ht="15.75" customHeight="1">
      <c r="D26" s="52"/>
      <c r="E26" s="52"/>
    </row>
    <row r="27" ht="15.75" customHeight="1">
      <c r="D27" s="52"/>
      <c r="E27" s="52"/>
    </row>
    <row r="28" ht="15.75" customHeight="1">
      <c r="D28" s="52"/>
      <c r="E28" s="52"/>
    </row>
    <row r="29" ht="15.75" customHeight="1">
      <c r="D29" s="52"/>
      <c r="E29" s="52"/>
    </row>
    <row r="30" ht="15.75" customHeight="1">
      <c r="D30" s="52"/>
      <c r="E30" s="52"/>
    </row>
    <row r="31" ht="15.75" customHeight="1">
      <c r="D31" s="52"/>
      <c r="E31" s="52"/>
    </row>
    <row r="32" ht="15.75" customHeight="1">
      <c r="D32" s="52"/>
      <c r="E32" s="52"/>
    </row>
    <row r="33" ht="15.75" customHeight="1">
      <c r="D33" s="52"/>
      <c r="E33" s="52"/>
    </row>
    <row r="34" ht="15.75" customHeight="1">
      <c r="D34" s="52"/>
      <c r="E34" s="52"/>
    </row>
    <row r="35" ht="15.75" customHeight="1">
      <c r="D35" s="52"/>
      <c r="E35" s="52"/>
    </row>
    <row r="36" ht="15.75" customHeight="1">
      <c r="D36" s="52"/>
      <c r="E36" s="52"/>
    </row>
    <row r="37" ht="15.75" customHeight="1">
      <c r="D37" s="52"/>
      <c r="E37" s="52"/>
    </row>
    <row r="38" ht="15.75" customHeight="1">
      <c r="D38" s="52"/>
      <c r="E38" s="52"/>
    </row>
    <row r="39" ht="15.75" customHeight="1">
      <c r="D39" s="52"/>
      <c r="E39" s="52"/>
    </row>
    <row r="40" ht="15.75" customHeight="1">
      <c r="D40" s="52"/>
      <c r="E40" s="52"/>
    </row>
    <row r="41" ht="15.75" customHeight="1">
      <c r="D41" s="52"/>
      <c r="E41" s="52"/>
    </row>
    <row r="42" ht="15.75" customHeight="1">
      <c r="D42" s="52"/>
      <c r="E42" s="52"/>
    </row>
    <row r="43" ht="15.75" customHeight="1">
      <c r="D43" s="52"/>
      <c r="E43" s="52"/>
    </row>
    <row r="44" ht="15.75" customHeight="1">
      <c r="D44" s="52"/>
      <c r="E44" s="52"/>
    </row>
    <row r="45" ht="15.75" customHeight="1">
      <c r="D45" s="52"/>
      <c r="E45" s="52"/>
    </row>
    <row r="46" ht="15.75" customHeight="1">
      <c r="D46" s="52"/>
      <c r="E46" s="52"/>
    </row>
    <row r="47" ht="15.75" customHeight="1">
      <c r="D47" s="52"/>
      <c r="E47" s="52"/>
    </row>
    <row r="48" ht="15.75" customHeight="1">
      <c r="D48" s="52"/>
      <c r="E48" s="52"/>
    </row>
    <row r="49" ht="15.75" customHeight="1">
      <c r="D49" s="52"/>
      <c r="E49" s="52"/>
    </row>
    <row r="50" ht="15.75" customHeight="1">
      <c r="D50" s="52"/>
      <c r="E50" s="52"/>
    </row>
    <row r="51" ht="15.75" customHeight="1">
      <c r="D51" s="52"/>
      <c r="E51" s="52"/>
    </row>
    <row r="52" ht="15.75" customHeight="1">
      <c r="D52" s="52"/>
      <c r="E52" s="52"/>
    </row>
    <row r="53" ht="15.75" customHeight="1">
      <c r="D53" s="52"/>
      <c r="E53" s="52"/>
    </row>
    <row r="54" ht="15.75" customHeight="1">
      <c r="D54" s="52"/>
      <c r="E54" s="52"/>
    </row>
    <row r="55" ht="15.75" customHeight="1">
      <c r="D55" s="52"/>
      <c r="E55" s="52"/>
    </row>
    <row r="56" ht="15.75" customHeight="1">
      <c r="D56" s="52"/>
      <c r="E56" s="52"/>
    </row>
    <row r="57" ht="15.75" customHeight="1">
      <c r="D57" s="52"/>
      <c r="E57" s="52"/>
    </row>
    <row r="58" ht="15.75" customHeight="1">
      <c r="D58" s="52"/>
      <c r="E58" s="52"/>
    </row>
    <row r="59" ht="15.75" customHeight="1">
      <c r="D59" s="52"/>
      <c r="E59" s="52"/>
    </row>
    <row r="60" ht="15.75" customHeight="1">
      <c r="D60" s="52"/>
      <c r="E60" s="52"/>
    </row>
    <row r="61" ht="15.75" customHeight="1">
      <c r="D61" s="52"/>
      <c r="E61" s="52"/>
    </row>
    <row r="62" ht="15.75" customHeight="1">
      <c r="D62" s="52"/>
      <c r="E62" s="52"/>
    </row>
    <row r="63" ht="15.75" customHeight="1">
      <c r="D63" s="52"/>
      <c r="E63" s="52"/>
    </row>
    <row r="64" ht="15.75" customHeight="1">
      <c r="D64" s="52"/>
      <c r="E64" s="52"/>
    </row>
    <row r="65" ht="15.75" customHeight="1">
      <c r="D65" s="52"/>
      <c r="E65" s="52"/>
    </row>
    <row r="66" ht="15.75" customHeight="1">
      <c r="D66" s="52"/>
      <c r="E66" s="52"/>
    </row>
    <row r="67" ht="15.75" customHeight="1">
      <c r="D67" s="52"/>
      <c r="E67" s="52"/>
    </row>
    <row r="68" ht="15.75" customHeight="1">
      <c r="D68" s="52"/>
      <c r="E68" s="52"/>
    </row>
    <row r="69" ht="15.75" customHeight="1">
      <c r="D69" s="52"/>
      <c r="E69" s="52"/>
    </row>
    <row r="70" ht="15.75" customHeight="1">
      <c r="D70" s="52"/>
      <c r="E70" s="52"/>
    </row>
    <row r="71" ht="15.75" customHeight="1">
      <c r="D71" s="52"/>
      <c r="E71" s="52"/>
    </row>
    <row r="72" ht="15.75" customHeight="1">
      <c r="D72" s="52"/>
      <c r="E72" s="52"/>
    </row>
    <row r="73" ht="15.75" customHeight="1">
      <c r="D73" s="52"/>
      <c r="E73" s="52"/>
    </row>
    <row r="74" ht="15.75" customHeight="1">
      <c r="D74" s="52"/>
      <c r="E74" s="52"/>
    </row>
    <row r="75" ht="15.75" customHeight="1">
      <c r="D75" s="52"/>
      <c r="E75" s="52"/>
    </row>
    <row r="76" ht="15.75" customHeight="1">
      <c r="D76" s="52"/>
      <c r="E76" s="52"/>
    </row>
    <row r="77" ht="15.75" customHeight="1">
      <c r="D77" s="52"/>
      <c r="E77" s="52"/>
    </row>
    <row r="78" ht="15.75" customHeight="1">
      <c r="D78" s="52"/>
      <c r="E78" s="52"/>
    </row>
    <row r="79" ht="15.75" customHeight="1">
      <c r="D79" s="52"/>
      <c r="E79" s="52"/>
    </row>
    <row r="80" ht="15.75" customHeight="1">
      <c r="D80" s="52"/>
      <c r="E80" s="52"/>
    </row>
    <row r="81" ht="15.75" customHeight="1">
      <c r="D81" s="52"/>
      <c r="E81" s="52"/>
    </row>
    <row r="82" ht="15.75" customHeight="1">
      <c r="D82" s="52"/>
      <c r="E82" s="52"/>
    </row>
    <row r="83" ht="15.75" customHeight="1">
      <c r="D83" s="52"/>
      <c r="E83" s="52"/>
    </row>
    <row r="84" ht="15.75" customHeight="1">
      <c r="D84" s="52"/>
      <c r="E84" s="52"/>
    </row>
    <row r="85" ht="15.75" customHeight="1">
      <c r="D85" s="52"/>
      <c r="E85" s="52"/>
    </row>
    <row r="86" ht="15.75" customHeight="1">
      <c r="D86" s="52"/>
      <c r="E86" s="52"/>
    </row>
    <row r="87" ht="15.75" customHeight="1">
      <c r="D87" s="52"/>
      <c r="E87" s="52"/>
    </row>
    <row r="88" ht="15.75" customHeight="1">
      <c r="D88" s="52"/>
      <c r="E88" s="52"/>
    </row>
    <row r="89" ht="15.75" customHeight="1">
      <c r="D89" s="52"/>
      <c r="E89" s="52"/>
    </row>
    <row r="90" ht="15.75" customHeight="1">
      <c r="D90" s="52"/>
      <c r="E90" s="52"/>
    </row>
    <row r="91" ht="15.75" customHeight="1">
      <c r="D91" s="52"/>
      <c r="E91" s="52"/>
    </row>
    <row r="92" ht="15.75" customHeight="1">
      <c r="D92" s="52"/>
      <c r="E92" s="52"/>
    </row>
    <row r="93" ht="15.75" customHeight="1">
      <c r="D93" s="52"/>
      <c r="E93" s="52"/>
    </row>
    <row r="94" ht="15.75" customHeight="1">
      <c r="D94" s="52"/>
      <c r="E94" s="52"/>
    </row>
    <row r="95" ht="15.75" customHeight="1">
      <c r="D95" s="52"/>
      <c r="E95" s="52"/>
    </row>
    <row r="96" ht="15.75" customHeight="1">
      <c r="D96" s="52"/>
      <c r="E96" s="52"/>
    </row>
    <row r="97" ht="15.75" customHeight="1">
      <c r="D97" s="52"/>
      <c r="E97" s="52"/>
    </row>
    <row r="98" ht="15.75" customHeight="1">
      <c r="D98" s="52"/>
      <c r="E98" s="52"/>
    </row>
    <row r="99" ht="15.75" customHeight="1">
      <c r="D99" s="52"/>
      <c r="E99" s="52"/>
    </row>
    <row r="100" ht="15.75" customHeight="1">
      <c r="D100" s="52"/>
      <c r="E100" s="52"/>
    </row>
    <row r="101" ht="15.75" customHeight="1">
      <c r="D101" s="52"/>
      <c r="E101" s="52"/>
    </row>
    <row r="102" ht="15.75" customHeight="1">
      <c r="D102" s="52"/>
      <c r="E102" s="52"/>
    </row>
    <row r="103" ht="15.75" customHeight="1">
      <c r="D103" s="52"/>
      <c r="E103" s="52"/>
    </row>
    <row r="104" ht="15.75" customHeight="1">
      <c r="D104" s="52"/>
      <c r="E104" s="52"/>
    </row>
    <row r="105" ht="15.75" customHeight="1">
      <c r="D105" s="52"/>
      <c r="E105" s="52"/>
    </row>
    <row r="106" ht="15.75" customHeight="1">
      <c r="D106" s="52"/>
      <c r="E106" s="52"/>
    </row>
    <row r="107" ht="15.75" customHeight="1">
      <c r="D107" s="52"/>
      <c r="E107" s="52"/>
    </row>
    <row r="108" ht="15.75" customHeight="1">
      <c r="D108" s="52"/>
      <c r="E108" s="52"/>
    </row>
    <row r="109" ht="15.75" customHeight="1">
      <c r="D109" s="52"/>
      <c r="E109" s="52"/>
    </row>
    <row r="110" ht="15.75" customHeight="1">
      <c r="D110" s="52"/>
      <c r="E110" s="52"/>
    </row>
    <row r="111" ht="15.75" customHeight="1">
      <c r="D111" s="52"/>
      <c r="E111" s="52"/>
    </row>
    <row r="112" ht="15.75" customHeight="1">
      <c r="D112" s="52"/>
      <c r="E112" s="52"/>
    </row>
    <row r="113" ht="15.75" customHeight="1">
      <c r="D113" s="52"/>
      <c r="E113" s="52"/>
    </row>
    <row r="114" ht="15.75" customHeight="1">
      <c r="D114" s="52"/>
      <c r="E114" s="52"/>
    </row>
    <row r="115" ht="15.75" customHeight="1">
      <c r="D115" s="52"/>
      <c r="E115" s="52"/>
    </row>
    <row r="116" ht="15.75" customHeight="1">
      <c r="D116" s="52"/>
      <c r="E116" s="52"/>
    </row>
    <row r="117" ht="15.75" customHeight="1">
      <c r="D117" s="52"/>
      <c r="E117" s="52"/>
    </row>
    <row r="118" ht="15.75" customHeight="1">
      <c r="D118" s="52"/>
      <c r="E118" s="52"/>
    </row>
    <row r="119" ht="15.75" customHeight="1">
      <c r="D119" s="52"/>
      <c r="E119" s="52"/>
    </row>
    <row r="120" ht="15.75" customHeight="1">
      <c r="D120" s="52"/>
      <c r="E120" s="52"/>
    </row>
    <row r="121" ht="15.75" customHeight="1">
      <c r="D121" s="52"/>
      <c r="E121" s="52"/>
    </row>
    <row r="122" ht="15.75" customHeight="1">
      <c r="D122" s="52"/>
      <c r="E122" s="52"/>
    </row>
    <row r="123" ht="15.75" customHeight="1">
      <c r="D123" s="52"/>
      <c r="E123" s="52"/>
    </row>
    <row r="124" ht="15.75" customHeight="1">
      <c r="D124" s="52"/>
      <c r="E124" s="52"/>
    </row>
    <row r="125" ht="15.75" customHeight="1">
      <c r="D125" s="52"/>
      <c r="E125" s="52"/>
    </row>
    <row r="126" ht="15.75" customHeight="1">
      <c r="D126" s="52"/>
      <c r="E126" s="52"/>
    </row>
    <row r="127" ht="15.75" customHeight="1">
      <c r="D127" s="52"/>
      <c r="E127" s="52"/>
    </row>
    <row r="128" ht="15.75" customHeight="1">
      <c r="D128" s="52"/>
      <c r="E128" s="52"/>
    </row>
    <row r="129" ht="15.75" customHeight="1">
      <c r="D129" s="52"/>
      <c r="E129" s="52"/>
    </row>
    <row r="130" ht="15.75" customHeight="1">
      <c r="D130" s="52"/>
      <c r="E130" s="52"/>
    </row>
    <row r="131" ht="15.75" customHeight="1">
      <c r="D131" s="52"/>
      <c r="E131" s="52"/>
    </row>
    <row r="132" ht="15.75" customHeight="1">
      <c r="D132" s="52"/>
      <c r="E132" s="52"/>
    </row>
    <row r="133" ht="15.75" customHeight="1">
      <c r="D133" s="52"/>
      <c r="E133" s="52"/>
    </row>
    <row r="134" ht="15.75" customHeight="1">
      <c r="D134" s="52"/>
      <c r="E134" s="52"/>
    </row>
    <row r="135" ht="15.75" customHeight="1">
      <c r="D135" s="52"/>
      <c r="E135" s="52"/>
    </row>
    <row r="136" ht="15.75" customHeight="1">
      <c r="D136" s="52"/>
      <c r="E136" s="52"/>
    </row>
    <row r="137" ht="15.75" customHeight="1">
      <c r="D137" s="52"/>
      <c r="E137" s="52"/>
    </row>
    <row r="138" ht="15.75" customHeight="1">
      <c r="D138" s="52"/>
      <c r="E138" s="52"/>
    </row>
    <row r="139" ht="15.75" customHeight="1">
      <c r="D139" s="52"/>
      <c r="E139" s="52"/>
    </row>
    <row r="140" ht="15.75" customHeight="1">
      <c r="D140" s="52"/>
      <c r="E140" s="52"/>
    </row>
    <row r="141" ht="15.75" customHeight="1">
      <c r="D141" s="52"/>
      <c r="E141" s="52"/>
    </row>
    <row r="142" ht="15.75" customHeight="1">
      <c r="D142" s="52"/>
      <c r="E142" s="52"/>
    </row>
    <row r="143" ht="15.75" customHeight="1">
      <c r="D143" s="52"/>
      <c r="E143" s="52"/>
    </row>
    <row r="144" ht="15.75" customHeight="1">
      <c r="D144" s="52"/>
      <c r="E144" s="52"/>
    </row>
    <row r="145" ht="15.75" customHeight="1">
      <c r="D145" s="52"/>
      <c r="E145" s="52"/>
    </row>
    <row r="146" ht="15.75" customHeight="1">
      <c r="D146" s="52"/>
      <c r="E146" s="52"/>
    </row>
    <row r="147" ht="15.75" customHeight="1">
      <c r="D147" s="52"/>
      <c r="E147" s="52"/>
    </row>
    <row r="148" ht="15.75" customHeight="1">
      <c r="D148" s="52"/>
      <c r="E148" s="52"/>
    </row>
    <row r="149" ht="15.75" customHeight="1">
      <c r="D149" s="52"/>
      <c r="E149" s="52"/>
    </row>
    <row r="150" ht="15.75" customHeight="1">
      <c r="D150" s="52"/>
      <c r="E150" s="52"/>
    </row>
    <row r="151" ht="15.75" customHeight="1">
      <c r="D151" s="52"/>
      <c r="E151" s="52"/>
    </row>
    <row r="152" ht="15.75" customHeight="1">
      <c r="D152" s="52"/>
      <c r="E152" s="52"/>
    </row>
    <row r="153" ht="15.75" customHeight="1">
      <c r="D153" s="52"/>
      <c r="E153" s="52"/>
    </row>
    <row r="154" ht="15.75" customHeight="1">
      <c r="D154" s="52"/>
      <c r="E154" s="52"/>
    </row>
    <row r="155" ht="15.75" customHeight="1">
      <c r="D155" s="52"/>
      <c r="E155" s="52"/>
    </row>
    <row r="156" ht="15.75" customHeight="1">
      <c r="D156" s="52"/>
      <c r="E156" s="52"/>
    </row>
    <row r="157" ht="15.75" customHeight="1">
      <c r="D157" s="52"/>
      <c r="E157" s="52"/>
    </row>
    <row r="158" ht="15.75" customHeight="1">
      <c r="D158" s="52"/>
      <c r="E158" s="52"/>
    </row>
    <row r="159" ht="15.75" customHeight="1">
      <c r="D159" s="52"/>
      <c r="E159" s="52"/>
    </row>
    <row r="160" ht="15.75" customHeight="1">
      <c r="D160" s="52"/>
      <c r="E160" s="52"/>
    </row>
    <row r="161" ht="15.75" customHeight="1">
      <c r="D161" s="52"/>
      <c r="E161" s="52"/>
    </row>
    <row r="162" ht="15.75" customHeight="1">
      <c r="D162" s="52"/>
      <c r="E162" s="52"/>
    </row>
    <row r="163" ht="15.75" customHeight="1">
      <c r="D163" s="52"/>
      <c r="E163" s="52"/>
    </row>
    <row r="164" ht="15.75" customHeight="1">
      <c r="D164" s="52"/>
      <c r="E164" s="52"/>
    </row>
    <row r="165" ht="15.75" customHeight="1">
      <c r="D165" s="52"/>
      <c r="E165" s="52"/>
    </row>
    <row r="166" ht="15.75" customHeight="1">
      <c r="D166" s="52"/>
      <c r="E166" s="52"/>
    </row>
    <row r="167" ht="15.75" customHeight="1">
      <c r="D167" s="52"/>
      <c r="E167" s="52"/>
    </row>
    <row r="168" ht="15.75" customHeight="1">
      <c r="D168" s="52"/>
      <c r="E168" s="52"/>
    </row>
    <row r="169" ht="15.75" customHeight="1">
      <c r="D169" s="52"/>
      <c r="E169" s="52"/>
    </row>
    <row r="170" ht="15.75" customHeight="1">
      <c r="D170" s="52"/>
      <c r="E170" s="52"/>
    </row>
    <row r="171" ht="15.75" customHeight="1">
      <c r="D171" s="52"/>
      <c r="E171" s="52"/>
    </row>
    <row r="172" ht="15.75" customHeight="1">
      <c r="D172" s="52"/>
      <c r="E172" s="52"/>
    </row>
    <row r="173" ht="15.75" customHeight="1">
      <c r="D173" s="52"/>
      <c r="E173" s="52"/>
    </row>
    <row r="174" ht="15.75" customHeight="1">
      <c r="D174" s="52"/>
      <c r="E174" s="52"/>
    </row>
    <row r="175" ht="15.75" customHeight="1">
      <c r="D175" s="52"/>
      <c r="E175" s="52"/>
    </row>
    <row r="176" ht="15.75" customHeight="1">
      <c r="D176" s="52"/>
      <c r="E176" s="52"/>
    </row>
    <row r="177" ht="15.75" customHeight="1">
      <c r="D177" s="52"/>
      <c r="E177" s="52"/>
    </row>
    <row r="178" ht="15.75" customHeight="1">
      <c r="D178" s="52"/>
      <c r="E178" s="52"/>
    </row>
    <row r="179" ht="15.75" customHeight="1">
      <c r="D179" s="52"/>
      <c r="E179" s="52"/>
    </row>
    <row r="180" ht="15.75" customHeight="1">
      <c r="D180" s="52"/>
      <c r="E180" s="52"/>
    </row>
    <row r="181" ht="15.75" customHeight="1">
      <c r="D181" s="52"/>
      <c r="E181" s="52"/>
    </row>
    <row r="182" ht="15.75" customHeight="1">
      <c r="D182" s="52"/>
      <c r="E182" s="52"/>
    </row>
    <row r="183" ht="15.75" customHeight="1">
      <c r="D183" s="52"/>
      <c r="E183" s="52"/>
    </row>
    <row r="184" ht="15.75" customHeight="1">
      <c r="D184" s="52"/>
      <c r="E184" s="52"/>
    </row>
    <row r="185" ht="15.75" customHeight="1">
      <c r="D185" s="52"/>
      <c r="E185" s="52"/>
    </row>
    <row r="186" ht="15.75" customHeight="1">
      <c r="D186" s="52"/>
      <c r="E186" s="52"/>
    </row>
    <row r="187" ht="15.75" customHeight="1">
      <c r="D187" s="52"/>
      <c r="E187" s="52"/>
    </row>
    <row r="188" ht="15.75" customHeight="1">
      <c r="D188" s="52"/>
      <c r="E188" s="52"/>
    </row>
    <row r="189" ht="15.75" customHeight="1">
      <c r="D189" s="52"/>
      <c r="E189" s="52"/>
    </row>
    <row r="190" ht="15.75" customHeight="1">
      <c r="D190" s="52"/>
      <c r="E190" s="52"/>
    </row>
    <row r="191" ht="15.75" customHeight="1">
      <c r="D191" s="52"/>
      <c r="E191" s="52"/>
    </row>
    <row r="192" ht="15.75" customHeight="1">
      <c r="D192" s="52"/>
      <c r="E192" s="52"/>
    </row>
    <row r="193" ht="15.75" customHeight="1">
      <c r="D193" s="52"/>
      <c r="E193" s="52"/>
    </row>
    <row r="194" ht="15.75" customHeight="1">
      <c r="D194" s="52"/>
      <c r="E194" s="52"/>
    </row>
    <row r="195" ht="15.75" customHeight="1">
      <c r="D195" s="52"/>
      <c r="E195" s="52"/>
    </row>
    <row r="196" ht="15.75" customHeight="1">
      <c r="D196" s="52"/>
      <c r="E196" s="52"/>
    </row>
    <row r="197" ht="15.75" customHeight="1">
      <c r="D197" s="52"/>
      <c r="E197" s="52"/>
    </row>
    <row r="198" ht="15.75" customHeight="1">
      <c r="D198" s="52"/>
      <c r="E198" s="52"/>
    </row>
    <row r="199" ht="15.75" customHeight="1">
      <c r="D199" s="52"/>
      <c r="E199" s="52"/>
    </row>
    <row r="200" ht="15.75" customHeight="1">
      <c r="D200" s="52"/>
      <c r="E200" s="52"/>
    </row>
    <row r="201" ht="15.75" customHeight="1">
      <c r="D201" s="52"/>
      <c r="E201" s="52"/>
    </row>
    <row r="202" ht="15.75" customHeight="1">
      <c r="D202" s="52"/>
      <c r="E202" s="52"/>
    </row>
    <row r="203" ht="15.75" customHeight="1">
      <c r="D203" s="52"/>
      <c r="E203" s="52"/>
    </row>
    <row r="204" ht="15.75" customHeight="1">
      <c r="D204" s="52"/>
      <c r="E204" s="52"/>
    </row>
    <row r="205" ht="15.75" customHeight="1">
      <c r="D205" s="52"/>
      <c r="E205" s="52"/>
    </row>
    <row r="206" ht="15.75" customHeight="1">
      <c r="D206" s="52"/>
      <c r="E206" s="52"/>
    </row>
    <row r="207" ht="15.75" customHeight="1">
      <c r="D207" s="52"/>
      <c r="E207" s="52"/>
    </row>
    <row r="208" ht="15.75" customHeight="1">
      <c r="D208" s="52"/>
      <c r="E208" s="52"/>
    </row>
    <row r="209" ht="15.75" customHeight="1">
      <c r="D209" s="52"/>
      <c r="E209" s="52"/>
    </row>
    <row r="210" ht="15.75" customHeight="1">
      <c r="D210" s="52"/>
      <c r="E210" s="52"/>
    </row>
    <row r="211" ht="15.75" customHeight="1">
      <c r="D211" s="52"/>
      <c r="E211" s="52"/>
    </row>
    <row r="212" ht="15.75" customHeight="1">
      <c r="D212" s="52"/>
      <c r="E212" s="52"/>
    </row>
    <row r="213" ht="15.75" customHeight="1">
      <c r="D213" s="52"/>
      <c r="E213" s="52"/>
    </row>
    <row r="214" ht="15.75" customHeight="1">
      <c r="D214" s="52"/>
      <c r="E214" s="52"/>
    </row>
    <row r="215" ht="15.75" customHeight="1">
      <c r="D215" s="52"/>
      <c r="E215" s="52"/>
    </row>
    <row r="216" ht="15.75" customHeight="1">
      <c r="D216" s="52"/>
      <c r="E216" s="52"/>
    </row>
    <row r="217" ht="15.75" customHeight="1">
      <c r="D217" s="52"/>
      <c r="E217" s="52"/>
    </row>
    <row r="218" ht="15.75" customHeight="1">
      <c r="D218" s="52"/>
      <c r="E218" s="52"/>
    </row>
    <row r="219" ht="15.75" customHeight="1">
      <c r="D219" s="52"/>
      <c r="E219" s="52"/>
    </row>
    <row r="220" ht="15.75" customHeight="1">
      <c r="D220" s="52"/>
      <c r="E220" s="52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7:C7"/>
    <mergeCell ref="A15:C15"/>
    <mergeCell ref="F15:H15"/>
    <mergeCell ref="A16:C16"/>
    <mergeCell ref="F16:H17"/>
    <mergeCell ref="A17:C17"/>
    <mergeCell ref="A1:H1"/>
    <mergeCell ref="A2:H2"/>
    <mergeCell ref="A3:H3"/>
    <mergeCell ref="A4:H4"/>
    <mergeCell ref="A5:A6"/>
    <mergeCell ref="B5:B6"/>
    <mergeCell ref="G5:H5"/>
  </mergeCells>
  <conditionalFormatting sqref="F8:F13">
    <cfRule type="containsText" dxfId="0" priority="1" operator="containsText" text="AB">
      <formula>NOT(ISERROR(SEARCH(("AB"),(F8))))</formula>
    </cfRule>
  </conditionalFormatting>
  <conditionalFormatting sqref="G8:H13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10.88"/>
    <col customWidth="1" min="2" max="2" width="8.88"/>
    <col customWidth="1" min="3" max="3" width="12.88"/>
    <col customWidth="1" min="4" max="4" width="13.25"/>
    <col customWidth="1" min="5" max="5" width="11.0"/>
    <col customWidth="1" min="6" max="6" width="12.75"/>
    <col customWidth="1" min="8" max="8" width="17.63"/>
    <col customWidth="1" min="9" max="9" width="13.13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3"/>
    </row>
    <row r="2" ht="19.5" customHeight="1">
      <c r="A2" s="53" t="s">
        <v>59</v>
      </c>
      <c r="B2" s="2"/>
      <c r="C2" s="2"/>
      <c r="D2" s="2"/>
      <c r="E2" s="2"/>
      <c r="F2" s="2"/>
      <c r="G2" s="2"/>
      <c r="H2" s="2"/>
      <c r="I2" s="3"/>
    </row>
    <row r="3" ht="19.5" customHeight="1">
      <c r="A3" s="54" t="s">
        <v>60</v>
      </c>
      <c r="B3" s="2"/>
      <c r="C3" s="2"/>
      <c r="D3" s="2"/>
      <c r="E3" s="2"/>
      <c r="F3" s="2"/>
      <c r="G3" s="2"/>
      <c r="H3" s="2"/>
      <c r="I3" s="3"/>
    </row>
    <row r="4" ht="19.5" customHeight="1">
      <c r="A4" s="54" t="s">
        <v>61</v>
      </c>
      <c r="B4" s="2"/>
      <c r="C4" s="2"/>
      <c r="D4" s="2"/>
      <c r="E4" s="2"/>
      <c r="F4" s="2"/>
      <c r="G4" s="2"/>
      <c r="H4" s="2"/>
      <c r="I4" s="3"/>
    </row>
    <row r="5">
      <c r="A5" s="55" t="s">
        <v>62</v>
      </c>
      <c r="B5" s="55" t="s">
        <v>63</v>
      </c>
      <c r="C5" s="55" t="s">
        <v>64</v>
      </c>
      <c r="D5" s="55" t="s">
        <v>65</v>
      </c>
      <c r="E5" s="55" t="s">
        <v>66</v>
      </c>
      <c r="F5" s="55" t="s">
        <v>67</v>
      </c>
      <c r="G5" s="55" t="s">
        <v>65</v>
      </c>
      <c r="H5" s="55" t="s">
        <v>68</v>
      </c>
      <c r="I5" s="55" t="s">
        <v>69</v>
      </c>
    </row>
    <row r="6" ht="19.5" customHeight="1">
      <c r="A6" s="56" t="s">
        <v>70</v>
      </c>
      <c r="B6" s="56" t="s">
        <v>71</v>
      </c>
      <c r="C6" s="57">
        <f>'Sessional + End Term Assessment'!D16</f>
        <v>0</v>
      </c>
      <c r="D6" s="57">
        <f>'Sessional + End Term Assessment'!E16</f>
        <v>0</v>
      </c>
      <c r="E6" s="57">
        <f>D6*'Sessional + End Term Assessment'!D6/'Sessional + End Term Assessment'!F6</f>
        <v>0</v>
      </c>
      <c r="F6" s="57">
        <f>'Sessional + End Term Assessment'!D17</f>
        <v>83</v>
      </c>
      <c r="G6" s="57">
        <f>'Sessional + End Term Assessment'!E17</f>
        <v>3</v>
      </c>
      <c r="H6" s="57">
        <f>G6*'Sessional + End Term Assessment'!E6/'Sessional + End Term Assessment'!F6</f>
        <v>0.9</v>
      </c>
      <c r="I6" s="57">
        <f>E6+H6</f>
        <v>0.9</v>
      </c>
    </row>
    <row r="7" ht="30.75" customHeight="1">
      <c r="A7" s="58" t="s">
        <v>72</v>
      </c>
      <c r="B7" s="47"/>
      <c r="C7" s="47"/>
      <c r="D7" s="47"/>
      <c r="E7" s="47"/>
      <c r="F7" s="48"/>
      <c r="G7" s="59" t="s">
        <v>56</v>
      </c>
      <c r="H7" s="2"/>
      <c r="I7" s="3"/>
    </row>
    <row r="8">
      <c r="A8" s="60"/>
      <c r="F8" s="61"/>
      <c r="G8" s="58"/>
      <c r="H8" s="47"/>
      <c r="I8" s="48"/>
    </row>
    <row r="9">
      <c r="A9" s="49"/>
      <c r="B9" s="50"/>
      <c r="C9" s="50"/>
      <c r="D9" s="50"/>
      <c r="E9" s="50"/>
      <c r="F9" s="51"/>
      <c r="G9" s="49"/>
      <c r="H9" s="50"/>
      <c r="I9" s="5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7.63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53" t="s">
        <v>73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4" t="s">
        <v>74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 ht="19.5" customHeight="1">
      <c r="A5" s="62" t="s">
        <v>75</v>
      </c>
      <c r="B5" s="62" t="s">
        <v>5</v>
      </c>
      <c r="C5" s="62" t="s">
        <v>6</v>
      </c>
      <c r="D5" s="62" t="s">
        <v>7</v>
      </c>
      <c r="E5" s="62" t="s">
        <v>8</v>
      </c>
      <c r="F5" s="62" t="s">
        <v>9</v>
      </c>
      <c r="G5" s="62" t="s">
        <v>10</v>
      </c>
      <c r="H5" s="62" t="s">
        <v>11</v>
      </c>
      <c r="I5" s="62" t="s">
        <v>12</v>
      </c>
      <c r="J5" s="62" t="s">
        <v>13</v>
      </c>
      <c r="K5" s="62" t="s">
        <v>14</v>
      </c>
      <c r="L5" s="62" t="s">
        <v>15</v>
      </c>
      <c r="M5" s="62" t="s">
        <v>16</v>
      </c>
      <c r="N5" s="62" t="s">
        <v>17</v>
      </c>
      <c r="O5" s="62" t="s">
        <v>18</v>
      </c>
      <c r="P5" s="62" t="s">
        <v>19</v>
      </c>
      <c r="Q5" s="63"/>
      <c r="R5" s="63"/>
      <c r="S5" s="63"/>
      <c r="T5" s="63"/>
      <c r="U5" s="63"/>
      <c r="V5" s="63"/>
      <c r="W5" s="63"/>
      <c r="X5" s="63"/>
      <c r="Y5" s="63"/>
      <c r="Z5" s="63"/>
    </row>
    <row r="6" ht="19.5" customHeight="1">
      <c r="A6" s="64" t="s">
        <v>70</v>
      </c>
      <c r="B6" s="65">
        <f>'Attainment of Subject Code'!$I$6*'CO-PO Mapping'!B11/3</f>
        <v>0.3</v>
      </c>
      <c r="C6" s="65">
        <f>'Attainment of Subject Code'!$I$6*'CO-PO Mapping'!C11/3</f>
        <v>0.3</v>
      </c>
      <c r="D6" s="65">
        <f>'Attainment of Subject Code'!$I$6*'CO-PO Mapping'!D11/3</f>
        <v>0.3</v>
      </c>
      <c r="E6" s="65">
        <f>'Attainment of Subject Code'!$I$6*'CO-PO Mapping'!E11/3</f>
        <v>0.6</v>
      </c>
      <c r="F6" s="65">
        <f>'Attainment of Subject Code'!$I$6*'CO-PO Mapping'!F11/3</f>
        <v>0.3</v>
      </c>
      <c r="G6" s="65">
        <f>'Attainment of Subject Code'!$I$6*'CO-PO Mapping'!G11/3</f>
        <v>0.3</v>
      </c>
      <c r="H6" s="65">
        <f>'Attainment of Subject Code'!$I$6*'CO-PO Mapping'!H11/3</f>
        <v>0</v>
      </c>
      <c r="I6" s="65">
        <f>'Attainment of Subject Code'!$I$6*'CO-PO Mapping'!I11/3</f>
        <v>0</v>
      </c>
      <c r="J6" s="65">
        <f>'Attainment of Subject Code'!$I$6*'CO-PO Mapping'!J11/3</f>
        <v>0.3</v>
      </c>
      <c r="K6" s="65">
        <f>'Attainment of Subject Code'!$I$6*'CO-PO Mapping'!K11/3</f>
        <v>0.3</v>
      </c>
      <c r="L6" s="65">
        <f>'Attainment of Subject Code'!$I$6*'CO-PO Mapping'!L11/3</f>
        <v>0</v>
      </c>
      <c r="M6" s="65">
        <f>'Attainment of Subject Code'!$I$6*'CO-PO Mapping'!M11/3</f>
        <v>0.3</v>
      </c>
      <c r="N6" s="65">
        <f>'Attainment of Subject Code'!$I$6*'CO-PO Mapping'!N11/3</f>
        <v>0.6</v>
      </c>
      <c r="O6" s="65">
        <f>'Attainment of Subject Code'!$I$6*'CO-PO Mapping'!O11/3</f>
        <v>0.6</v>
      </c>
      <c r="P6" s="65">
        <f>'Attainment of Subject Code'!$I$6*'CO-PO Mapping'!P11/3</f>
        <v>0.3</v>
      </c>
    </row>
    <row r="7" ht="39.75" customHeight="1">
      <c r="A7" s="66" t="s">
        <v>56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3"/>
      <c r="N7" s="66"/>
      <c r="O7" s="2"/>
      <c r="P7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2.63"/>
    <col customWidth="1" min="3" max="3" width="35.38"/>
    <col customWidth="1" min="4" max="5" width="15.13"/>
    <col customWidth="1" min="6" max="6" width="14.75"/>
    <col customWidth="1" min="7" max="8" width="15.13"/>
    <col customWidth="1" min="9" max="9" width="9.88"/>
    <col customWidth="1" min="10" max="28" width="8.0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3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ht="19.5" customHeight="1">
      <c r="A2" s="53" t="s">
        <v>76</v>
      </c>
      <c r="B2" s="2"/>
      <c r="C2" s="2"/>
      <c r="D2" s="2"/>
      <c r="E2" s="2"/>
      <c r="F2" s="2"/>
      <c r="G2" s="2"/>
      <c r="H2" s="2"/>
      <c r="I2" s="3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3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ht="19.5" customHeight="1">
      <c r="A4" s="68" t="s">
        <v>30</v>
      </c>
      <c r="B4" s="69" t="s">
        <v>77</v>
      </c>
      <c r="C4" s="62" t="s">
        <v>32</v>
      </c>
      <c r="D4" s="53"/>
      <c r="E4" s="2"/>
      <c r="F4" s="2"/>
      <c r="G4" s="2"/>
      <c r="H4" s="3"/>
      <c r="I4" s="68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ht="19.5" customHeight="1">
      <c r="A5" s="70"/>
      <c r="B5" s="70"/>
      <c r="C5" s="62" t="s">
        <v>78</v>
      </c>
      <c r="D5" s="62" t="s">
        <v>79</v>
      </c>
      <c r="E5" s="62" t="s">
        <v>80</v>
      </c>
      <c r="F5" s="62" t="s">
        <v>81</v>
      </c>
      <c r="G5" s="62" t="s">
        <v>82</v>
      </c>
      <c r="H5" s="62" t="s">
        <v>83</v>
      </c>
      <c r="I5" s="22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</row>
    <row r="6" ht="19.5" customHeight="1">
      <c r="A6" s="22"/>
      <c r="B6" s="22"/>
      <c r="C6" s="62" t="s">
        <v>37</v>
      </c>
      <c r="D6" s="71">
        <v>28.0</v>
      </c>
      <c r="E6" s="71">
        <v>28.0</v>
      </c>
      <c r="F6" s="71">
        <v>14.0</v>
      </c>
      <c r="G6" s="62"/>
      <c r="H6" s="72"/>
      <c r="I6" s="71">
        <v>70.0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</row>
    <row r="7" ht="19.5" customHeight="1">
      <c r="A7" s="29">
        <v>1.0</v>
      </c>
      <c r="B7" s="30" t="s">
        <v>41</v>
      </c>
      <c r="C7" s="31" t="s">
        <v>42</v>
      </c>
      <c r="D7" s="73">
        <v>27.0</v>
      </c>
      <c r="E7" s="73">
        <v>27.0</v>
      </c>
      <c r="F7" s="73">
        <v>13.0</v>
      </c>
      <c r="G7" s="74"/>
      <c r="H7" s="74"/>
      <c r="I7" s="73">
        <v>67.0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</row>
    <row r="8" ht="19.5" customHeight="1">
      <c r="A8" s="29">
        <v>2.0</v>
      </c>
      <c r="B8" s="35" t="s">
        <v>43</v>
      </c>
      <c r="C8" s="36" t="s">
        <v>44</v>
      </c>
      <c r="D8" s="73">
        <v>27.0</v>
      </c>
      <c r="E8" s="73">
        <v>25.0</v>
      </c>
      <c r="F8" s="73">
        <v>12.0</v>
      </c>
      <c r="G8" s="74"/>
      <c r="H8" s="74"/>
      <c r="I8" s="73">
        <v>64.0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ht="19.5" customHeight="1">
      <c r="A9" s="29">
        <v>3.0</v>
      </c>
      <c r="B9" s="35" t="s">
        <v>45</v>
      </c>
      <c r="C9" s="36" t="s">
        <v>46</v>
      </c>
      <c r="D9" s="73">
        <v>25.0</v>
      </c>
      <c r="E9" s="73">
        <v>24.0</v>
      </c>
      <c r="F9" s="73">
        <v>13.0</v>
      </c>
      <c r="G9" s="74"/>
      <c r="H9" s="74"/>
      <c r="I9" s="73">
        <v>62.0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</row>
    <row r="10" ht="19.5" customHeight="1">
      <c r="A10" s="29">
        <v>4.0</v>
      </c>
      <c r="B10" s="35" t="s">
        <v>47</v>
      </c>
      <c r="C10" s="38" t="s">
        <v>48</v>
      </c>
      <c r="D10" s="73">
        <v>27.0</v>
      </c>
      <c r="E10" s="73">
        <v>28.0</v>
      </c>
      <c r="F10" s="73">
        <v>14.0</v>
      </c>
      <c r="G10" s="74"/>
      <c r="H10" s="74"/>
      <c r="I10" s="73">
        <v>69.0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</row>
    <row r="11" ht="19.5" customHeight="1">
      <c r="A11" s="29">
        <v>5.0</v>
      </c>
      <c r="B11" s="35" t="s">
        <v>49</v>
      </c>
      <c r="C11" s="38" t="s">
        <v>50</v>
      </c>
      <c r="D11" s="73">
        <v>27.0</v>
      </c>
      <c r="E11" s="73">
        <v>28.0</v>
      </c>
      <c r="F11" s="73">
        <v>13.0</v>
      </c>
      <c r="G11" s="74"/>
      <c r="H11" s="74"/>
      <c r="I11" s="73">
        <v>68.0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</row>
    <row r="12" ht="19.5" customHeight="1">
      <c r="A12" s="29">
        <v>6.0</v>
      </c>
      <c r="B12" s="35" t="s">
        <v>51</v>
      </c>
      <c r="C12" s="36" t="s">
        <v>52</v>
      </c>
      <c r="D12" s="73">
        <v>28.0</v>
      </c>
      <c r="E12" s="73">
        <v>28.0</v>
      </c>
      <c r="F12" s="73">
        <v>14.0</v>
      </c>
      <c r="G12" s="74"/>
      <c r="H12" s="74"/>
      <c r="I12" s="73">
        <v>70.0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ht="15.75" customHeight="1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</row>
    <row r="14" ht="15.7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</row>
    <row r="15" ht="15.7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</row>
    <row r="16" ht="15.7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ht="15.75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ht="15.75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ht="15.75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ht="15.75" customHeigh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ht="15.75" customHeigh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ht="15.75" customHeight="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ht="15.7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</row>
    <row r="24" ht="15.75" customHeigh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ht="15.75" customHeight="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ht="15.75" customHeight="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</row>
    <row r="27" ht="15.75" customHeight="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ht="15.75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</row>
    <row r="29" ht="15.75" customHeight="1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ht="15.7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</row>
    <row r="34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</row>
    <row r="35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</row>
    <row r="36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</row>
    <row r="37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</row>
    <row r="38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</row>
    <row r="39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</row>
    <row r="40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</row>
    <row r="41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</row>
    <row r="42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</row>
    <row r="43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</row>
    <row r="44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</row>
    <row r="45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</row>
    <row r="46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</row>
    <row r="47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</row>
    <row r="48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</row>
    <row r="49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</row>
    <row r="50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</row>
    <row r="51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</row>
    <row r="52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</row>
    <row r="53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</row>
    <row r="54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</row>
    <row r="55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</row>
    <row r="56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</row>
    <row r="57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</row>
    <row r="58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</row>
    <row r="59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</row>
    <row r="60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</row>
    <row r="61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</row>
    <row r="62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</row>
    <row r="63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</row>
    <row r="64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</row>
    <row r="65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</row>
    <row r="66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</row>
    <row r="67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</row>
    <row r="68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</row>
    <row r="69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</row>
    <row r="70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</row>
    <row r="71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</row>
    <row r="72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</row>
    <row r="73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</row>
    <row r="74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</row>
    <row r="75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</row>
    <row r="7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</row>
    <row r="77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</row>
    <row r="78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</row>
    <row r="7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</row>
    <row r="80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</row>
    <row r="81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</row>
    <row r="82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</row>
    <row r="83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</row>
    <row r="84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</row>
    <row r="85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</row>
    <row r="8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</row>
    <row r="87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</row>
    <row r="88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</row>
    <row r="8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</row>
    <row r="90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</row>
    <row r="91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</row>
    <row r="92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</row>
    <row r="93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</row>
    <row r="94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</row>
    <row r="95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</row>
    <row r="96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</row>
    <row r="97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</row>
    <row r="98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</row>
    <row r="99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</row>
    <row r="100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</row>
    <row r="101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</row>
    <row r="102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</row>
    <row r="103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</row>
    <row r="104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</row>
    <row r="105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</row>
    <row r="106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</row>
    <row r="107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</row>
    <row r="108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</row>
    <row r="109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</row>
    <row r="110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</row>
    <row r="111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</row>
    <row r="112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</row>
    <row r="113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</row>
    <row r="114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</row>
    <row r="115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</row>
    <row r="116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</row>
    <row r="117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</row>
    <row r="118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</row>
    <row r="119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</row>
    <row r="120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</row>
    <row r="121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</row>
    <row r="122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</row>
    <row r="123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</row>
    <row r="124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</row>
    <row r="125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</row>
    <row r="126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</row>
    <row r="127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</row>
    <row r="128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</row>
    <row r="129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</row>
    <row r="130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</row>
    <row r="131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</row>
    <row r="132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</row>
    <row r="133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</row>
    <row r="134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</row>
    <row r="135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</row>
    <row r="136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</row>
    <row r="137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</row>
    <row r="138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</row>
    <row r="139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</row>
    <row r="140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</row>
    <row r="141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</row>
    <row r="142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</row>
    <row r="143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</row>
    <row r="144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</row>
    <row r="145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</row>
    <row r="146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</row>
    <row r="147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</row>
    <row r="148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</row>
    <row r="149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</row>
    <row r="150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</row>
    <row r="151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</row>
    <row r="152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</row>
    <row r="153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</row>
    <row r="154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</row>
    <row r="155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</row>
    <row r="156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</row>
    <row r="157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</row>
    <row r="158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</row>
    <row r="159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</row>
    <row r="160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</row>
    <row r="161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</row>
    <row r="162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</row>
    <row r="163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</row>
    <row r="164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</row>
    <row r="165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</row>
    <row r="166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</row>
    <row r="167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</row>
    <row r="168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</row>
    <row r="169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</row>
    <row r="170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</row>
    <row r="171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</row>
    <row r="172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</row>
    <row r="173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</row>
    <row r="174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</row>
    <row r="175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</row>
    <row r="176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</row>
    <row r="177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</row>
    <row r="178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</row>
    <row r="179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</row>
    <row r="180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</row>
    <row r="181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</row>
    <row r="182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</row>
    <row r="183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</row>
    <row r="184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</row>
    <row r="185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</row>
    <row r="186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</row>
    <row r="187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</row>
    <row r="188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</row>
    <row r="189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</row>
    <row r="190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</row>
    <row r="191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</row>
    <row r="192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</row>
    <row r="193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</row>
    <row r="194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</row>
    <row r="195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</row>
    <row r="196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</row>
    <row r="197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</row>
    <row r="198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</row>
    <row r="199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</row>
    <row r="200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</row>
    <row r="201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</row>
    <row r="202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</row>
    <row r="203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</row>
    <row r="204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</row>
    <row r="205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</row>
    <row r="206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</row>
    <row r="207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</row>
    <row r="208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</row>
    <row r="209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</row>
    <row r="210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</row>
    <row r="211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</row>
    <row r="212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</row>
    <row r="213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</row>
    <row r="214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</row>
    <row r="215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</row>
    <row r="216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</row>
    <row r="217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</row>
    <row r="218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</row>
    <row r="219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</row>
    <row r="220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A6"/>
    <mergeCell ref="B4:B6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7.88"/>
    <col customWidth="1" min="4" max="8" width="13.25"/>
    <col customWidth="1" min="9" max="9" width="6.38"/>
    <col customWidth="1" min="10" max="26" width="8.0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3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</row>
    <row r="2" ht="19.5" customHeight="1">
      <c r="A2" s="53" t="s">
        <v>84</v>
      </c>
      <c r="B2" s="2"/>
      <c r="C2" s="2"/>
      <c r="D2" s="2"/>
      <c r="E2" s="2"/>
      <c r="F2" s="2"/>
      <c r="G2" s="2"/>
      <c r="H2" s="2"/>
      <c r="I2" s="3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3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ht="19.5" customHeight="1">
      <c r="A4" s="62" t="s">
        <v>30</v>
      </c>
      <c r="B4" s="55" t="s">
        <v>77</v>
      </c>
      <c r="C4" s="62" t="s">
        <v>32</v>
      </c>
      <c r="D4" s="53"/>
      <c r="E4" s="2"/>
      <c r="F4" s="2"/>
      <c r="G4" s="2"/>
      <c r="H4" s="3"/>
      <c r="I4" s="68" t="s">
        <v>35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9.5" customHeight="1">
      <c r="A5" s="62"/>
      <c r="B5" s="55"/>
      <c r="C5" s="62" t="s">
        <v>78</v>
      </c>
      <c r="D5" s="62" t="s">
        <v>79</v>
      </c>
      <c r="E5" s="62" t="s">
        <v>80</v>
      </c>
      <c r="F5" s="62" t="s">
        <v>81</v>
      </c>
      <c r="G5" s="62" t="s">
        <v>82</v>
      </c>
      <c r="H5" s="62" t="s">
        <v>83</v>
      </c>
      <c r="I5" s="22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</row>
    <row r="6" ht="19.5" customHeight="1">
      <c r="A6" s="75"/>
      <c r="B6" s="76"/>
      <c r="C6" s="75" t="s">
        <v>37</v>
      </c>
      <c r="D6" s="71">
        <v>28.0</v>
      </c>
      <c r="E6" s="71">
        <v>28.0</v>
      </c>
      <c r="F6" s="71">
        <v>14.0</v>
      </c>
      <c r="G6" s="71">
        <v>28.0</v>
      </c>
      <c r="H6" s="71">
        <v>28.0</v>
      </c>
      <c r="I6" s="77">
        <v>70.0</v>
      </c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</row>
    <row r="7" ht="19.5" customHeight="1">
      <c r="A7" s="29">
        <v>1.0</v>
      </c>
      <c r="B7" s="30" t="s">
        <v>41</v>
      </c>
      <c r="C7" s="31" t="s">
        <v>42</v>
      </c>
      <c r="D7" s="73"/>
      <c r="E7" s="78"/>
      <c r="F7" s="78">
        <v>14.0</v>
      </c>
      <c r="G7" s="73">
        <v>28.0</v>
      </c>
      <c r="H7" s="78">
        <v>27.0</v>
      </c>
      <c r="I7" s="73">
        <v>69.0</v>
      </c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</row>
    <row r="8" ht="19.5" customHeight="1">
      <c r="A8" s="29">
        <v>2.0</v>
      </c>
      <c r="B8" s="35" t="s">
        <v>43</v>
      </c>
      <c r="C8" s="36" t="s">
        <v>44</v>
      </c>
      <c r="D8" s="73"/>
      <c r="E8" s="78"/>
      <c r="F8" s="78">
        <v>13.0</v>
      </c>
      <c r="G8" s="73">
        <v>27.0</v>
      </c>
      <c r="H8" s="78">
        <v>26.0</v>
      </c>
      <c r="I8" s="73">
        <v>66.0</v>
      </c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</row>
    <row r="9" ht="19.5" customHeight="1">
      <c r="A9" s="29">
        <v>3.0</v>
      </c>
      <c r="B9" s="35" t="s">
        <v>45</v>
      </c>
      <c r="C9" s="36" t="s">
        <v>46</v>
      </c>
      <c r="D9" s="73"/>
      <c r="E9" s="78"/>
      <c r="F9" s="78">
        <v>14.0</v>
      </c>
      <c r="G9" s="73">
        <v>27.0</v>
      </c>
      <c r="H9" s="78">
        <v>27.0</v>
      </c>
      <c r="I9" s="73">
        <v>68.0</v>
      </c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</row>
    <row r="10" ht="19.5" customHeight="1">
      <c r="A10" s="29">
        <v>4.0</v>
      </c>
      <c r="B10" s="35" t="s">
        <v>47</v>
      </c>
      <c r="C10" s="38" t="s">
        <v>48</v>
      </c>
      <c r="D10" s="73"/>
      <c r="E10" s="78"/>
      <c r="F10" s="78">
        <v>13.0</v>
      </c>
      <c r="G10" s="73">
        <v>28.0</v>
      </c>
      <c r="H10" s="78">
        <v>26.0</v>
      </c>
      <c r="I10" s="73">
        <v>67.0</v>
      </c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</row>
    <row r="11" ht="19.5" customHeight="1">
      <c r="A11" s="29">
        <v>5.0</v>
      </c>
      <c r="B11" s="35" t="s">
        <v>49</v>
      </c>
      <c r="C11" s="38" t="s">
        <v>50</v>
      </c>
      <c r="D11" s="73"/>
      <c r="E11" s="78"/>
      <c r="F11" s="78">
        <v>13.0</v>
      </c>
      <c r="G11" s="73">
        <v>27.0</v>
      </c>
      <c r="H11" s="78">
        <v>28.0</v>
      </c>
      <c r="I11" s="73">
        <v>68.0</v>
      </c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</row>
    <row r="12" ht="19.5" customHeight="1">
      <c r="A12" s="29">
        <v>6.0</v>
      </c>
      <c r="B12" s="35" t="s">
        <v>51</v>
      </c>
      <c r="C12" s="36" t="s">
        <v>52</v>
      </c>
      <c r="D12" s="73"/>
      <c r="E12" s="78"/>
      <c r="F12" s="78">
        <v>14.0</v>
      </c>
      <c r="G12" s="73">
        <v>28.0</v>
      </c>
      <c r="H12" s="78">
        <v>28.0</v>
      </c>
      <c r="I12" s="73">
        <v>70.0</v>
      </c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</row>
    <row r="13" ht="15.75" customHeight="1">
      <c r="A13" s="67"/>
      <c r="B13" s="67"/>
      <c r="C13" s="67"/>
      <c r="D13" s="67"/>
      <c r="E13" s="67"/>
      <c r="F13" s="67"/>
      <c r="G13" s="67"/>
      <c r="H13" s="67"/>
      <c r="I13" s="67" t="s">
        <v>85</v>
      </c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</row>
    <row r="14" ht="15.75" customHeight="1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</row>
    <row r="15" ht="15.75" customHeight="1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</row>
    <row r="16" ht="15.75" customHeight="1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</row>
    <row r="17" ht="15.75" customHeight="1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</row>
    <row r="18" ht="15.75" customHeight="1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</row>
    <row r="19" ht="15.75" customHeight="1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</row>
    <row r="20" ht="15.75" customHeight="1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</row>
    <row r="21" ht="15.75" customHeight="1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</row>
    <row r="22" ht="15.75" customHeight="1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</row>
    <row r="23" ht="15.75" customHeight="1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</row>
    <row r="24" ht="15.75" customHeight="1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</row>
    <row r="25" ht="15.75" customHeight="1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</row>
    <row r="26" ht="15.75" customHeight="1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</row>
    <row r="27" ht="15.75" customHeight="1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</row>
    <row r="28" ht="15.75" customHeight="1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</row>
    <row r="29" ht="15.75" customHeight="1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</row>
    <row r="30" ht="15.75" customHeight="1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</row>
    <row r="31" ht="15.75" customHeight="1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</row>
    <row r="32" ht="15.75" customHeight="1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</row>
    <row r="33" ht="15.75" customHeight="1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</row>
    <row r="34" ht="15.75" customHeight="1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</row>
    <row r="35" ht="15.75" customHeight="1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ht="15.75" customHeight="1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ht="15.75" customHeight="1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ht="15.75" customHeight="1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ht="15.7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ht="15.7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ht="15.75" customHeight="1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ht="15.75" customHeight="1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ht="15.75" customHeight="1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ht="15.75" customHeight="1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ht="15.75" customHeight="1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ht="15.75" customHeight="1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ht="15.75" customHeight="1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ht="15.75" customHeight="1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ht="15.75" customHeight="1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ht="15.75" customHeight="1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ht="15.75" customHeight="1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ht="15.75" customHeight="1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ht="15.75" customHeight="1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ht="15.75" customHeight="1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ht="15.75" customHeight="1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ht="15.75" customHeight="1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ht="15.75" customHeight="1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ht="15.75" customHeight="1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ht="15.75" customHeight="1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ht="15.75" customHeight="1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ht="15.75" customHeight="1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ht="15.75" customHeight="1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ht="15.75" customHeight="1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ht="15.75" customHeight="1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ht="15.75" customHeight="1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ht="15.75" customHeight="1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</row>
    <row r="67" ht="15.75" customHeight="1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</row>
    <row r="68" ht="15.75" customHeight="1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</row>
    <row r="69" ht="15.75" customHeight="1">
      <c r="A69" s="67"/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</row>
    <row r="70" ht="15.75" customHeight="1">
      <c r="A70" s="67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</row>
    <row r="71" ht="15.75" customHeight="1">
      <c r="A71" s="67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</row>
    <row r="72" ht="15.75" customHeight="1">
      <c r="A72" s="67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</row>
    <row r="73" ht="15.75" customHeight="1">
      <c r="A73" s="67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</row>
    <row r="74" ht="15.75" customHeight="1">
      <c r="A74" s="67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</row>
    <row r="75" ht="15.75" customHeight="1">
      <c r="A75" s="67"/>
      <c r="B75" s="67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</row>
    <row r="76" ht="15.75" customHeight="1">
      <c r="A76" s="67"/>
      <c r="B76" s="67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</row>
    <row r="77" ht="15.75" customHeight="1">
      <c r="A77" s="67"/>
      <c r="B77" s="67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</row>
    <row r="78" ht="15.75" customHeight="1">
      <c r="A78" s="67"/>
      <c r="B78" s="67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</row>
    <row r="79" ht="15.75" customHeight="1">
      <c r="A79" s="67"/>
      <c r="B79" s="67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</row>
    <row r="80" ht="15.75" customHeight="1">
      <c r="A80" s="67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</row>
    <row r="81" ht="15.75" customHeight="1">
      <c r="A81" s="67"/>
      <c r="B81" s="67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</row>
    <row r="82" ht="15.75" customHeight="1">
      <c r="A82" s="67"/>
      <c r="B82" s="67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</row>
    <row r="83" ht="15.75" customHeight="1">
      <c r="A83" s="67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</row>
    <row r="84" ht="15.75" customHeight="1">
      <c r="A84" s="67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</row>
    <row r="85" ht="15.75" customHeight="1">
      <c r="A85" s="67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</row>
    <row r="86" ht="15.75" customHeight="1">
      <c r="A86" s="67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</row>
    <row r="87" ht="15.75" customHeight="1">
      <c r="A87" s="67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</row>
    <row r="88" ht="15.75" customHeight="1">
      <c r="A88" s="67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</row>
    <row r="89" ht="15.75" customHeight="1">
      <c r="A89" s="67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</row>
    <row r="90" ht="15.75" customHeight="1">
      <c r="A90" s="67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</row>
    <row r="91" ht="15.75" customHeight="1">
      <c r="A91" s="67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</row>
    <row r="92" ht="15.75" customHeight="1">
      <c r="A92" s="67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</row>
    <row r="93" ht="15.75" customHeight="1">
      <c r="A93" s="67"/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</row>
    <row r="94" ht="15.75" customHeight="1">
      <c r="A94" s="67"/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</row>
    <row r="95" ht="15.75" customHeight="1">
      <c r="A95" s="67"/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</row>
    <row r="96" ht="15.75" customHeight="1">
      <c r="A96" s="67"/>
      <c r="B96" s="67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</row>
    <row r="97" ht="15.75" customHeight="1">
      <c r="A97" s="67"/>
      <c r="B97" s="67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</row>
    <row r="98" ht="15.75" customHeight="1">
      <c r="A98" s="67"/>
      <c r="B98" s="67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</row>
    <row r="99" ht="15.75" customHeight="1">
      <c r="A99" s="67"/>
      <c r="B99" s="67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</row>
    <row r="100" ht="15.75" customHeight="1">
      <c r="A100" s="67"/>
      <c r="B100" s="67"/>
      <c r="C100" s="67"/>
      <c r="D100" s="67"/>
      <c r="E100" s="67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</row>
    <row r="101" ht="15.75" customHeight="1">
      <c r="A101" s="67"/>
      <c r="B101" s="67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</row>
    <row r="102" ht="15.75" customHeight="1">
      <c r="A102" s="67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</row>
    <row r="103" ht="15.75" customHeight="1">
      <c r="A103" s="67"/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</row>
    <row r="104" ht="15.75" customHeight="1">
      <c r="A104" s="67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</row>
    <row r="105" ht="15.75" customHeight="1">
      <c r="A105" s="67"/>
      <c r="B105" s="67"/>
      <c r="C105" s="67"/>
      <c r="D105" s="67"/>
      <c r="E105" s="67"/>
      <c r="F105" s="67"/>
      <c r="G105" s="67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</row>
    <row r="106" ht="15.75" customHeight="1">
      <c r="A106" s="67"/>
      <c r="B106" s="67"/>
      <c r="C106" s="67"/>
      <c r="D106" s="67"/>
      <c r="E106" s="67"/>
      <c r="F106" s="67"/>
      <c r="G106" s="67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</row>
    <row r="107" ht="15.75" customHeight="1">
      <c r="A107" s="67"/>
      <c r="B107" s="67"/>
      <c r="C107" s="67"/>
      <c r="D107" s="67"/>
      <c r="E107" s="67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</row>
    <row r="108" ht="15.75" customHeight="1">
      <c r="A108" s="67"/>
      <c r="B108" s="67"/>
      <c r="C108" s="67"/>
      <c r="D108" s="67"/>
      <c r="E108" s="67"/>
      <c r="F108" s="67"/>
      <c r="G108" s="67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</row>
    <row r="109" ht="15.75" customHeight="1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</row>
    <row r="110" ht="15.75" customHeight="1">
      <c r="A110" s="67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</row>
    <row r="111" ht="15.75" customHeight="1">
      <c r="A111" s="67"/>
      <c r="B111" s="67"/>
      <c r="C111" s="67"/>
      <c r="D111" s="67"/>
      <c r="E111" s="67"/>
      <c r="F111" s="67"/>
      <c r="G111" s="6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</row>
    <row r="112" ht="15.75" customHeight="1">
      <c r="A112" s="67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</row>
    <row r="113" ht="15.75" customHeight="1">
      <c r="A113" s="67"/>
      <c r="B113" s="67"/>
      <c r="C113" s="67"/>
      <c r="D113" s="67"/>
      <c r="E113" s="67"/>
      <c r="F113" s="67"/>
      <c r="G113" s="6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</row>
    <row r="114" ht="15.75" customHeight="1">
      <c r="A114" s="67"/>
      <c r="B114" s="67"/>
      <c r="C114" s="67"/>
      <c r="D114" s="67"/>
      <c r="E114" s="67"/>
      <c r="F114" s="67"/>
      <c r="G114" s="6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</row>
    <row r="115" ht="15.75" customHeight="1">
      <c r="A115" s="67"/>
      <c r="B115" s="67"/>
      <c r="C115" s="67"/>
      <c r="D115" s="67"/>
      <c r="E115" s="67"/>
      <c r="F115" s="67"/>
      <c r="G115" s="6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</row>
    <row r="116" ht="15.75" customHeight="1">
      <c r="A116" s="67"/>
      <c r="B116" s="67"/>
      <c r="C116" s="67"/>
      <c r="D116" s="67"/>
      <c r="E116" s="67"/>
      <c r="F116" s="67"/>
      <c r="G116" s="6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</row>
    <row r="117" ht="15.75" customHeight="1">
      <c r="A117" s="67"/>
      <c r="B117" s="67"/>
      <c r="C117" s="67"/>
      <c r="D117" s="67"/>
      <c r="E117" s="67"/>
      <c r="F117" s="67"/>
      <c r="G117" s="6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</row>
    <row r="118" ht="15.75" customHeight="1">
      <c r="A118" s="67"/>
      <c r="B118" s="67"/>
      <c r="C118" s="67"/>
      <c r="D118" s="67"/>
      <c r="E118" s="67"/>
      <c r="F118" s="67"/>
      <c r="G118" s="6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</row>
    <row r="119" ht="15.75" customHeight="1">
      <c r="A119" s="67"/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</row>
    <row r="120" ht="15.75" customHeight="1">
      <c r="A120" s="67"/>
      <c r="B120" s="67"/>
      <c r="C120" s="67"/>
      <c r="D120" s="67"/>
      <c r="E120" s="67"/>
      <c r="F120" s="67"/>
      <c r="G120" s="6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</row>
    <row r="121" ht="15.75" customHeight="1">
      <c r="A121" s="67"/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</row>
    <row r="122" ht="15.75" customHeight="1">
      <c r="A122" s="67"/>
      <c r="B122" s="67"/>
      <c r="C122" s="67"/>
      <c r="D122" s="67"/>
      <c r="E122" s="67"/>
      <c r="F122" s="67"/>
      <c r="G122" s="6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</row>
    <row r="123" ht="15.75" customHeight="1">
      <c r="A123" s="67"/>
      <c r="B123" s="67"/>
      <c r="C123" s="67"/>
      <c r="D123" s="67"/>
      <c r="E123" s="67"/>
      <c r="F123" s="67"/>
      <c r="G123" s="6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</row>
    <row r="124" ht="15.75" customHeight="1">
      <c r="A124" s="67"/>
      <c r="B124" s="67"/>
      <c r="C124" s="67"/>
      <c r="D124" s="67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</row>
    <row r="125" ht="15.75" customHeight="1">
      <c r="A125" s="67"/>
      <c r="B125" s="67"/>
      <c r="C125" s="67"/>
      <c r="D125" s="67"/>
      <c r="E125" s="67"/>
      <c r="F125" s="67"/>
      <c r="G125" s="6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</row>
    <row r="126" ht="15.75" customHeight="1">
      <c r="A126" s="67"/>
      <c r="B126" s="67"/>
      <c r="C126" s="67"/>
      <c r="D126" s="67"/>
      <c r="E126" s="67"/>
      <c r="F126" s="67"/>
      <c r="G126" s="6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</row>
    <row r="127" ht="15.75" customHeight="1">
      <c r="A127" s="67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</row>
    <row r="128" ht="15.75" customHeight="1">
      <c r="A128" s="67"/>
      <c r="B128" s="67"/>
      <c r="C128" s="67"/>
      <c r="D128" s="67"/>
      <c r="E128" s="67"/>
      <c r="F128" s="67"/>
      <c r="G128" s="6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</row>
    <row r="129" ht="15.75" customHeight="1">
      <c r="A129" s="67"/>
      <c r="B129" s="67"/>
      <c r="C129" s="67"/>
      <c r="D129" s="67"/>
      <c r="E129" s="67"/>
      <c r="F129" s="67"/>
      <c r="G129" s="6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</row>
    <row r="130" ht="15.75" customHeight="1">
      <c r="A130" s="67"/>
      <c r="B130" s="67"/>
      <c r="C130" s="67"/>
      <c r="D130" s="67"/>
      <c r="E130" s="67"/>
      <c r="F130" s="67"/>
      <c r="G130" s="6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</row>
    <row r="131" ht="15.75" customHeight="1">
      <c r="A131" s="67"/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</row>
    <row r="132" ht="15.75" customHeight="1">
      <c r="A132" s="67"/>
      <c r="B132" s="67"/>
      <c r="C132" s="67"/>
      <c r="D132" s="67"/>
      <c r="E132" s="67"/>
      <c r="F132" s="67"/>
      <c r="G132" s="6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</row>
    <row r="133" ht="15.75" customHeight="1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</row>
    <row r="134" ht="15.75" customHeight="1">
      <c r="A134" s="67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</row>
    <row r="135" ht="15.75" customHeight="1">
      <c r="A135" s="67"/>
      <c r="B135" s="67"/>
      <c r="C135" s="67"/>
      <c r="D135" s="67"/>
      <c r="E135" s="67"/>
      <c r="F135" s="67"/>
      <c r="G135" s="6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</row>
    <row r="136" ht="15.75" customHeight="1">
      <c r="A136" s="67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</row>
    <row r="137" ht="15.75" customHeight="1">
      <c r="A137" s="67"/>
      <c r="B137" s="67"/>
      <c r="C137" s="67"/>
      <c r="D137" s="67"/>
      <c r="E137" s="67"/>
      <c r="F137" s="67"/>
      <c r="G137" s="6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</row>
    <row r="138" ht="15.75" customHeight="1">
      <c r="A138" s="67"/>
      <c r="B138" s="67"/>
      <c r="C138" s="67"/>
      <c r="D138" s="67"/>
      <c r="E138" s="67"/>
      <c r="F138" s="67"/>
      <c r="G138" s="6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</row>
    <row r="139" ht="15.75" customHeight="1">
      <c r="A139" s="67"/>
      <c r="B139" s="67"/>
      <c r="C139" s="67"/>
      <c r="D139" s="67"/>
      <c r="E139" s="67"/>
      <c r="F139" s="67"/>
      <c r="G139" s="6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</row>
    <row r="140" ht="15.75" customHeight="1">
      <c r="A140" s="67"/>
      <c r="B140" s="67"/>
      <c r="C140" s="67"/>
      <c r="D140" s="67"/>
      <c r="E140" s="67"/>
      <c r="F140" s="67"/>
      <c r="G140" s="6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</row>
    <row r="141" ht="15.75" customHeight="1">
      <c r="A141" s="67"/>
      <c r="B141" s="67"/>
      <c r="C141" s="67"/>
      <c r="D141" s="67"/>
      <c r="E141" s="67"/>
      <c r="F141" s="67"/>
      <c r="G141" s="6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</row>
    <row r="142" ht="15.75" customHeight="1">
      <c r="A142" s="67"/>
      <c r="B142" s="67"/>
      <c r="C142" s="67"/>
      <c r="D142" s="67"/>
      <c r="E142" s="67"/>
      <c r="F142" s="67"/>
      <c r="G142" s="6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</row>
    <row r="143" ht="15.75" customHeight="1">
      <c r="A143" s="67"/>
      <c r="B143" s="67"/>
      <c r="C143" s="67"/>
      <c r="D143" s="67"/>
      <c r="E143" s="67"/>
      <c r="F143" s="67"/>
      <c r="G143" s="6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</row>
    <row r="144" ht="15.75" customHeight="1">
      <c r="A144" s="67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</row>
    <row r="145" ht="15.75" customHeight="1">
      <c r="A145" s="67"/>
      <c r="B145" s="67"/>
      <c r="C145" s="67"/>
      <c r="D145" s="67"/>
      <c r="E145" s="67"/>
      <c r="F145" s="67"/>
      <c r="G145" s="6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</row>
    <row r="146" ht="15.75" customHeight="1">
      <c r="A146" s="67"/>
      <c r="B146" s="67"/>
      <c r="C146" s="67"/>
      <c r="D146" s="67"/>
      <c r="E146" s="67"/>
      <c r="F146" s="67"/>
      <c r="G146" s="6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</row>
    <row r="147" ht="15.75" customHeight="1">
      <c r="A147" s="67"/>
      <c r="B147" s="67"/>
      <c r="C147" s="67"/>
      <c r="D147" s="67"/>
      <c r="E147" s="67"/>
      <c r="F147" s="67"/>
      <c r="G147" s="6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</row>
    <row r="148" ht="15.75" customHeight="1">
      <c r="A148" s="67"/>
      <c r="B148" s="67"/>
      <c r="C148" s="67"/>
      <c r="D148" s="67"/>
      <c r="E148" s="67"/>
      <c r="F148" s="67"/>
      <c r="G148" s="6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</row>
    <row r="149" ht="15.75" customHeight="1">
      <c r="A149" s="67"/>
      <c r="B149" s="67"/>
      <c r="C149" s="67"/>
      <c r="D149" s="67"/>
      <c r="E149" s="67"/>
      <c r="F149" s="67"/>
      <c r="G149" s="6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</row>
    <row r="150" ht="15.75" customHeight="1">
      <c r="A150" s="67"/>
      <c r="B150" s="67"/>
      <c r="C150" s="67"/>
      <c r="D150" s="67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</row>
    <row r="151" ht="15.75" customHeight="1">
      <c r="A151" s="67"/>
      <c r="B151" s="67"/>
      <c r="C151" s="67"/>
      <c r="D151" s="67"/>
      <c r="E151" s="67"/>
      <c r="F151" s="67"/>
      <c r="G151" s="6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</row>
    <row r="152" ht="15.75" customHeight="1">
      <c r="A152" s="67"/>
      <c r="B152" s="67"/>
      <c r="C152" s="67"/>
      <c r="D152" s="67"/>
      <c r="E152" s="67"/>
      <c r="F152" s="67"/>
      <c r="G152" s="6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</row>
    <row r="153" ht="15.75" customHeight="1">
      <c r="A153" s="67"/>
      <c r="B153" s="67"/>
      <c r="C153" s="67"/>
      <c r="D153" s="67"/>
      <c r="E153" s="67"/>
      <c r="F153" s="67"/>
      <c r="G153" s="6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</row>
    <row r="154" ht="15.75" customHeight="1">
      <c r="A154" s="67"/>
      <c r="B154" s="67"/>
      <c r="C154" s="67"/>
      <c r="D154" s="67"/>
      <c r="E154" s="67"/>
      <c r="F154" s="67"/>
      <c r="G154" s="6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</row>
    <row r="155" ht="15.75" customHeight="1">
      <c r="A155" s="67"/>
      <c r="B155" s="67"/>
      <c r="C155" s="67"/>
      <c r="D155" s="67"/>
      <c r="E155" s="67"/>
      <c r="F155" s="67"/>
      <c r="G155" s="6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</row>
    <row r="156" ht="15.75" customHeight="1">
      <c r="A156" s="67"/>
      <c r="B156" s="67"/>
      <c r="C156" s="67"/>
      <c r="D156" s="67"/>
      <c r="E156" s="67"/>
      <c r="F156" s="67"/>
      <c r="G156" s="6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</row>
    <row r="157" ht="15.75" customHeight="1">
      <c r="A157" s="67"/>
      <c r="B157" s="67"/>
      <c r="C157" s="67"/>
      <c r="D157" s="67"/>
      <c r="E157" s="67"/>
      <c r="F157" s="67"/>
      <c r="G157" s="6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</row>
    <row r="158" ht="15.75" customHeight="1">
      <c r="A158" s="67"/>
      <c r="B158" s="67"/>
      <c r="C158" s="67"/>
      <c r="D158" s="67"/>
      <c r="E158" s="67"/>
      <c r="F158" s="67"/>
      <c r="G158" s="6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</row>
    <row r="159" ht="15.75" customHeight="1">
      <c r="A159" s="67"/>
      <c r="B159" s="67"/>
      <c r="C159" s="67"/>
      <c r="D159" s="67"/>
      <c r="E159" s="67"/>
      <c r="F159" s="67"/>
      <c r="G159" s="6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</row>
    <row r="160" ht="15.75" customHeight="1">
      <c r="A160" s="67"/>
      <c r="B160" s="67"/>
      <c r="C160" s="67"/>
      <c r="D160" s="67"/>
      <c r="E160" s="67"/>
      <c r="F160" s="67"/>
      <c r="G160" s="6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</row>
    <row r="161" ht="15.75" customHeight="1">
      <c r="A161" s="67"/>
      <c r="B161" s="67"/>
      <c r="C161" s="67"/>
      <c r="D161" s="67"/>
      <c r="E161" s="67"/>
      <c r="F161" s="67"/>
      <c r="G161" s="6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</row>
    <row r="162" ht="15.75" customHeight="1">
      <c r="A162" s="67"/>
      <c r="B162" s="67"/>
      <c r="C162" s="67"/>
      <c r="D162" s="67"/>
      <c r="E162" s="67"/>
      <c r="F162" s="67"/>
      <c r="G162" s="6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</row>
    <row r="163" ht="15.75" customHeight="1">
      <c r="A163" s="67"/>
      <c r="B163" s="67"/>
      <c r="C163" s="67"/>
      <c r="D163" s="67"/>
      <c r="E163" s="67"/>
      <c r="F163" s="67"/>
      <c r="G163" s="6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</row>
    <row r="164" ht="15.75" customHeight="1">
      <c r="A164" s="67"/>
      <c r="B164" s="67"/>
      <c r="C164" s="67"/>
      <c r="D164" s="67"/>
      <c r="E164" s="67"/>
      <c r="F164" s="67"/>
      <c r="G164" s="6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</row>
    <row r="165" ht="15.75" customHeight="1">
      <c r="A165" s="67"/>
      <c r="B165" s="67"/>
      <c r="C165" s="67"/>
      <c r="D165" s="67"/>
      <c r="E165" s="67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</row>
    <row r="166" ht="15.75" customHeight="1">
      <c r="A166" s="67"/>
      <c r="B166" s="67"/>
      <c r="C166" s="67"/>
      <c r="D166" s="67"/>
      <c r="E166" s="67"/>
      <c r="F166" s="67"/>
      <c r="G166" s="6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</row>
    <row r="167" ht="15.75" customHeight="1">
      <c r="A167" s="67"/>
      <c r="B167" s="67"/>
      <c r="C167" s="67"/>
      <c r="D167" s="67"/>
      <c r="E167" s="67"/>
      <c r="F167" s="67"/>
      <c r="G167" s="6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</row>
    <row r="168" ht="15.75" customHeight="1">
      <c r="A168" s="67"/>
      <c r="B168" s="67"/>
      <c r="C168" s="67"/>
      <c r="D168" s="67"/>
      <c r="E168" s="67"/>
      <c r="F168" s="67"/>
      <c r="G168" s="6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</row>
    <row r="169" ht="15.75" customHeight="1">
      <c r="A169" s="67"/>
      <c r="B169" s="67"/>
      <c r="C169" s="67"/>
      <c r="D169" s="67"/>
      <c r="E169" s="67"/>
      <c r="F169" s="67"/>
      <c r="G169" s="6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</row>
    <row r="170" ht="15.75" customHeight="1">
      <c r="A170" s="67"/>
      <c r="B170" s="67"/>
      <c r="C170" s="67"/>
      <c r="D170" s="67"/>
      <c r="E170" s="67"/>
      <c r="F170" s="67"/>
      <c r="G170" s="6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</row>
    <row r="171" ht="15.75" customHeight="1">
      <c r="A171" s="67"/>
      <c r="B171" s="67"/>
      <c r="C171" s="67"/>
      <c r="D171" s="67"/>
      <c r="E171" s="67"/>
      <c r="F171" s="67"/>
      <c r="G171" s="6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</row>
    <row r="172" ht="15.75" customHeight="1">
      <c r="A172" s="67"/>
      <c r="B172" s="67"/>
      <c r="C172" s="67"/>
      <c r="D172" s="67"/>
      <c r="E172" s="67"/>
      <c r="F172" s="67"/>
      <c r="G172" s="6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</row>
    <row r="173" ht="15.75" customHeight="1">
      <c r="A173" s="67"/>
      <c r="B173" s="67"/>
      <c r="C173" s="67"/>
      <c r="D173" s="67"/>
      <c r="E173" s="67"/>
      <c r="F173" s="67"/>
      <c r="G173" s="6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</row>
    <row r="174" ht="15.75" customHeight="1">
      <c r="A174" s="67"/>
      <c r="B174" s="67"/>
      <c r="C174" s="67"/>
      <c r="D174" s="67"/>
      <c r="E174" s="67"/>
      <c r="F174" s="67"/>
      <c r="G174" s="6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</row>
    <row r="175" ht="15.75" customHeight="1">
      <c r="A175" s="67"/>
      <c r="B175" s="67"/>
      <c r="C175" s="67"/>
      <c r="D175" s="67"/>
      <c r="E175" s="67"/>
      <c r="F175" s="67"/>
      <c r="G175" s="6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</row>
    <row r="176" ht="15.75" customHeight="1">
      <c r="A176" s="67"/>
      <c r="B176" s="67"/>
      <c r="C176" s="67"/>
      <c r="D176" s="67"/>
      <c r="E176" s="67"/>
      <c r="F176" s="67"/>
      <c r="G176" s="6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</row>
    <row r="177" ht="15.75" customHeight="1">
      <c r="A177" s="67"/>
      <c r="B177" s="67"/>
      <c r="C177" s="67"/>
      <c r="D177" s="67"/>
      <c r="E177" s="67"/>
      <c r="F177" s="67"/>
      <c r="G177" s="6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</row>
    <row r="178" ht="15.75" customHeight="1">
      <c r="A178" s="67"/>
      <c r="B178" s="67"/>
      <c r="C178" s="67"/>
      <c r="D178" s="67"/>
      <c r="E178" s="67"/>
      <c r="F178" s="67"/>
      <c r="G178" s="6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</row>
    <row r="179" ht="15.75" customHeight="1">
      <c r="A179" s="67"/>
      <c r="B179" s="67"/>
      <c r="C179" s="67"/>
      <c r="D179" s="67"/>
      <c r="E179" s="67"/>
      <c r="F179" s="67"/>
      <c r="G179" s="6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</row>
    <row r="180" ht="15.75" customHeight="1">
      <c r="A180" s="67"/>
      <c r="B180" s="67"/>
      <c r="C180" s="67"/>
      <c r="D180" s="67"/>
      <c r="E180" s="67"/>
      <c r="F180" s="67"/>
      <c r="G180" s="6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</row>
    <row r="181" ht="15.75" customHeight="1">
      <c r="A181" s="67"/>
      <c r="B181" s="67"/>
      <c r="C181" s="67"/>
      <c r="D181" s="67"/>
      <c r="E181" s="67"/>
      <c r="F181" s="67"/>
      <c r="G181" s="6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</row>
    <row r="182" ht="15.75" customHeight="1">
      <c r="A182" s="67"/>
      <c r="B182" s="67"/>
      <c r="C182" s="67"/>
      <c r="D182" s="67"/>
      <c r="E182" s="67"/>
      <c r="F182" s="67"/>
      <c r="G182" s="6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</row>
    <row r="183" ht="15.75" customHeight="1">
      <c r="A183" s="67"/>
      <c r="B183" s="67"/>
      <c r="C183" s="67"/>
      <c r="D183" s="67"/>
      <c r="E183" s="67"/>
      <c r="F183" s="67"/>
      <c r="G183" s="6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</row>
    <row r="184" ht="15.75" customHeight="1">
      <c r="A184" s="67"/>
      <c r="B184" s="67"/>
      <c r="C184" s="67"/>
      <c r="D184" s="67"/>
      <c r="E184" s="67"/>
      <c r="F184" s="67"/>
      <c r="G184" s="6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</row>
    <row r="185" ht="15.75" customHeight="1">
      <c r="A185" s="67"/>
      <c r="B185" s="67"/>
      <c r="C185" s="67"/>
      <c r="D185" s="67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</row>
    <row r="186" ht="15.75" customHeight="1">
      <c r="A186" s="67"/>
      <c r="B186" s="67"/>
      <c r="C186" s="67"/>
      <c r="D186" s="67"/>
      <c r="E186" s="67"/>
      <c r="F186" s="67"/>
      <c r="G186" s="6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</row>
    <row r="187" ht="15.75" customHeight="1">
      <c r="A187" s="67"/>
      <c r="B187" s="67"/>
      <c r="C187" s="67"/>
      <c r="D187" s="67"/>
      <c r="E187" s="67"/>
      <c r="F187" s="67"/>
      <c r="G187" s="6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</row>
    <row r="188" ht="15.75" customHeight="1">
      <c r="A188" s="67"/>
      <c r="B188" s="67"/>
      <c r="C188" s="67"/>
      <c r="D188" s="67"/>
      <c r="E188" s="67"/>
      <c r="F188" s="67"/>
      <c r="G188" s="6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</row>
    <row r="189" ht="15.75" customHeight="1">
      <c r="A189" s="67"/>
      <c r="B189" s="67"/>
      <c r="C189" s="67"/>
      <c r="D189" s="67"/>
      <c r="E189" s="67"/>
      <c r="F189" s="67"/>
      <c r="G189" s="6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</row>
    <row r="190" ht="15.75" customHeight="1">
      <c r="A190" s="67"/>
      <c r="B190" s="67"/>
      <c r="C190" s="67"/>
      <c r="D190" s="67"/>
      <c r="E190" s="67"/>
      <c r="F190" s="67"/>
      <c r="G190" s="6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</row>
    <row r="191" ht="15.75" customHeight="1">
      <c r="A191" s="67"/>
      <c r="B191" s="67"/>
      <c r="C191" s="67"/>
      <c r="D191" s="67"/>
      <c r="E191" s="67"/>
      <c r="F191" s="67"/>
      <c r="G191" s="6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</row>
    <row r="192" ht="15.75" customHeight="1">
      <c r="A192" s="67"/>
      <c r="B192" s="67"/>
      <c r="C192" s="67"/>
      <c r="D192" s="67"/>
      <c r="E192" s="67"/>
      <c r="F192" s="67"/>
      <c r="G192" s="6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</row>
    <row r="193" ht="15.75" customHeight="1">
      <c r="A193" s="67"/>
      <c r="B193" s="67"/>
      <c r="C193" s="67"/>
      <c r="D193" s="67"/>
      <c r="E193" s="67"/>
      <c r="F193" s="67"/>
      <c r="G193" s="6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</row>
    <row r="194" ht="15.75" customHeight="1">
      <c r="A194" s="67"/>
      <c r="B194" s="67"/>
      <c r="C194" s="67"/>
      <c r="D194" s="67"/>
      <c r="E194" s="67"/>
      <c r="F194" s="67"/>
      <c r="G194" s="6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</row>
    <row r="195" ht="15.75" customHeight="1">
      <c r="A195" s="67"/>
      <c r="B195" s="67"/>
      <c r="C195" s="67"/>
      <c r="D195" s="67"/>
      <c r="E195" s="67"/>
      <c r="F195" s="67"/>
      <c r="G195" s="6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</row>
    <row r="196" ht="15.75" customHeight="1">
      <c r="A196" s="67"/>
      <c r="B196" s="67"/>
      <c r="C196" s="67"/>
      <c r="D196" s="67"/>
      <c r="E196" s="67"/>
      <c r="F196" s="67"/>
      <c r="G196" s="6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</row>
    <row r="197" ht="15.75" customHeight="1">
      <c r="A197" s="67"/>
      <c r="B197" s="67"/>
      <c r="C197" s="67"/>
      <c r="D197" s="67"/>
      <c r="E197" s="67"/>
      <c r="F197" s="67"/>
      <c r="G197" s="6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</row>
    <row r="198" ht="15.75" customHeight="1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</row>
    <row r="199" ht="15.75" customHeight="1">
      <c r="A199" s="67"/>
      <c r="B199" s="67"/>
      <c r="C199" s="67"/>
      <c r="D199" s="67"/>
      <c r="E199" s="67"/>
      <c r="F199" s="67"/>
      <c r="G199" s="6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</row>
    <row r="200" ht="15.75" customHeight="1">
      <c r="A200" s="67"/>
      <c r="B200" s="67"/>
      <c r="C200" s="67"/>
      <c r="D200" s="67"/>
      <c r="E200" s="67"/>
      <c r="F200" s="67"/>
      <c r="G200" s="6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</row>
    <row r="201" ht="15.75" customHeight="1">
      <c r="A201" s="67"/>
      <c r="B201" s="67"/>
      <c r="C201" s="67"/>
      <c r="D201" s="67"/>
      <c r="E201" s="67"/>
      <c r="F201" s="67"/>
      <c r="G201" s="6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</row>
    <row r="202" ht="15.75" customHeight="1">
      <c r="A202" s="67"/>
      <c r="B202" s="67"/>
      <c r="C202" s="67"/>
      <c r="D202" s="67"/>
      <c r="E202" s="67"/>
      <c r="F202" s="67"/>
      <c r="G202" s="6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</row>
    <row r="203" ht="15.75" customHeight="1">
      <c r="A203" s="67"/>
      <c r="B203" s="67"/>
      <c r="C203" s="67"/>
      <c r="D203" s="67"/>
      <c r="E203" s="67"/>
      <c r="F203" s="67"/>
      <c r="G203" s="6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</row>
    <row r="204" ht="15.75" customHeight="1">
      <c r="A204" s="67"/>
      <c r="B204" s="67"/>
      <c r="C204" s="67"/>
      <c r="D204" s="67"/>
      <c r="E204" s="67"/>
      <c r="F204" s="67"/>
      <c r="G204" s="6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</row>
    <row r="205" ht="15.75" customHeight="1">
      <c r="A205" s="67"/>
      <c r="B205" s="67"/>
      <c r="C205" s="67"/>
      <c r="D205" s="67"/>
      <c r="E205" s="67"/>
      <c r="F205" s="67"/>
      <c r="G205" s="6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</row>
    <row r="206" ht="15.75" customHeight="1">
      <c r="A206" s="67"/>
      <c r="B206" s="67"/>
      <c r="C206" s="67"/>
      <c r="D206" s="67"/>
      <c r="E206" s="67"/>
      <c r="F206" s="67"/>
      <c r="G206" s="6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</row>
    <row r="207" ht="15.75" customHeight="1">
      <c r="A207" s="67"/>
      <c r="B207" s="67"/>
      <c r="C207" s="67"/>
      <c r="D207" s="67"/>
      <c r="E207" s="67"/>
      <c r="F207" s="67"/>
      <c r="G207" s="6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</row>
    <row r="208" ht="15.75" customHeight="1">
      <c r="A208" s="67"/>
      <c r="B208" s="67"/>
      <c r="C208" s="67"/>
      <c r="D208" s="67"/>
      <c r="E208" s="67"/>
      <c r="F208" s="67"/>
      <c r="G208" s="6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</row>
    <row r="209" ht="15.75" customHeight="1">
      <c r="A209" s="67"/>
      <c r="B209" s="67"/>
      <c r="C209" s="67"/>
      <c r="D209" s="67"/>
      <c r="E209" s="67"/>
      <c r="F209" s="67"/>
      <c r="G209" s="6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</row>
    <row r="210" ht="15.75" customHeight="1">
      <c r="A210" s="67"/>
      <c r="B210" s="67"/>
      <c r="C210" s="67"/>
      <c r="D210" s="67"/>
      <c r="E210" s="67"/>
      <c r="F210" s="67"/>
      <c r="G210" s="6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</row>
    <row r="211" ht="15.75" customHeight="1">
      <c r="A211" s="67"/>
      <c r="B211" s="67"/>
      <c r="C211" s="67"/>
      <c r="D211" s="67"/>
      <c r="E211" s="67"/>
      <c r="F211" s="67"/>
      <c r="G211" s="6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</row>
    <row r="212" ht="15.75" customHeight="1">
      <c r="A212" s="67"/>
      <c r="B212" s="67"/>
      <c r="C212" s="67"/>
      <c r="D212" s="67"/>
      <c r="E212" s="67"/>
      <c r="F212" s="67"/>
      <c r="G212" s="6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</row>
    <row r="213" ht="15.75" customHeight="1">
      <c r="A213" s="67"/>
      <c r="B213" s="67"/>
      <c r="C213" s="67"/>
      <c r="D213" s="67"/>
      <c r="E213" s="67"/>
      <c r="F213" s="67"/>
      <c r="G213" s="6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</row>
    <row r="214" ht="15.75" customHeight="1">
      <c r="A214" s="67"/>
      <c r="B214" s="67"/>
      <c r="C214" s="67"/>
      <c r="D214" s="67"/>
      <c r="E214" s="67"/>
      <c r="F214" s="67"/>
      <c r="G214" s="6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</row>
    <row r="215" ht="15.75" customHeight="1">
      <c r="A215" s="67"/>
      <c r="B215" s="67"/>
      <c r="C215" s="67"/>
      <c r="D215" s="67"/>
      <c r="E215" s="67"/>
      <c r="F215" s="67"/>
      <c r="G215" s="6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</row>
    <row r="216" ht="15.75" customHeight="1">
      <c r="A216" s="67"/>
      <c r="B216" s="67"/>
      <c r="C216" s="67"/>
      <c r="D216" s="67"/>
      <c r="E216" s="67"/>
      <c r="F216" s="67"/>
      <c r="G216" s="6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</row>
    <row r="217" ht="15.75" customHeight="1">
      <c r="A217" s="67"/>
      <c r="B217" s="67"/>
      <c r="C217" s="67"/>
      <c r="D217" s="67"/>
      <c r="E217" s="67"/>
      <c r="F217" s="67"/>
      <c r="G217" s="6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</row>
    <row r="218" ht="15.75" customHeight="1">
      <c r="A218" s="67"/>
      <c r="B218" s="67"/>
      <c r="C218" s="67"/>
      <c r="D218" s="67"/>
      <c r="E218" s="67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</row>
    <row r="219" ht="15.75" customHeight="1">
      <c r="A219" s="67"/>
      <c r="B219" s="67"/>
      <c r="C219" s="67"/>
      <c r="D219" s="67"/>
      <c r="E219" s="67"/>
      <c r="F219" s="67"/>
      <c r="G219" s="67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</row>
    <row r="220" ht="15.75" customHeight="1">
      <c r="A220" s="67"/>
      <c r="B220" s="67"/>
      <c r="C220" s="67"/>
      <c r="D220" s="67"/>
      <c r="E220" s="67"/>
      <c r="F220" s="67"/>
      <c r="G220" s="67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1:I1"/>
    <mergeCell ref="A2:I2"/>
    <mergeCell ref="A3:I3"/>
    <mergeCell ref="D4:H4"/>
    <mergeCell ref="I4:I5"/>
  </mergeCells>
  <printOptions/>
  <pageMargins bottom="0.75" footer="0.0" header="0.0" left="0.7" right="0.7" top="0.75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22.63"/>
    <col customWidth="1" min="3" max="3" width="27.88"/>
    <col customWidth="1" min="4" max="4" width="14.38"/>
    <col customWidth="1" min="5" max="13" width="12.13"/>
    <col customWidth="1" min="14" max="15" width="8.0"/>
    <col customWidth="1" min="16" max="25" width="7.63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2" ht="19.5" customHeight="1">
      <c r="A2" s="53" t="s">
        <v>86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</row>
    <row r="4" ht="19.5" customHeight="1">
      <c r="A4" s="54" t="s">
        <v>87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79"/>
      <c r="Q4" s="79"/>
      <c r="R4" s="79"/>
      <c r="S4" s="79"/>
      <c r="T4" s="79"/>
      <c r="U4" s="79"/>
      <c r="V4" s="79"/>
      <c r="W4" s="79"/>
      <c r="X4" s="79"/>
      <c r="Y4" s="79"/>
    </row>
    <row r="5" ht="19.5" customHeight="1">
      <c r="A5" s="68" t="s">
        <v>30</v>
      </c>
      <c r="B5" s="69" t="s">
        <v>31</v>
      </c>
      <c r="C5" s="62" t="s">
        <v>32</v>
      </c>
      <c r="D5" s="80" t="s">
        <v>20</v>
      </c>
      <c r="E5" s="80" t="s">
        <v>21</v>
      </c>
      <c r="F5" s="80" t="s">
        <v>22</v>
      </c>
      <c r="G5" s="80" t="s">
        <v>23</v>
      </c>
      <c r="H5" s="80" t="s">
        <v>24</v>
      </c>
      <c r="I5" s="53" t="s">
        <v>88</v>
      </c>
      <c r="J5" s="2"/>
      <c r="K5" s="2"/>
      <c r="L5" s="2"/>
      <c r="M5" s="3"/>
      <c r="N5" s="68" t="s">
        <v>35</v>
      </c>
      <c r="O5" s="68" t="s">
        <v>35</v>
      </c>
      <c r="P5" s="21"/>
      <c r="Q5" s="21"/>
      <c r="R5" s="21"/>
      <c r="S5" s="21"/>
      <c r="T5" s="21"/>
      <c r="U5" s="21"/>
      <c r="V5" s="21"/>
      <c r="W5" s="21"/>
      <c r="X5" s="21"/>
      <c r="Y5" s="21"/>
    </row>
    <row r="6" ht="19.5" customHeight="1">
      <c r="A6" s="70"/>
      <c r="B6" s="70"/>
      <c r="C6" s="62" t="s">
        <v>78</v>
      </c>
      <c r="D6" s="22"/>
      <c r="E6" s="22"/>
      <c r="F6" s="22"/>
      <c r="G6" s="22"/>
      <c r="H6" s="22"/>
      <c r="I6" s="80" t="s">
        <v>20</v>
      </c>
      <c r="J6" s="80" t="s">
        <v>21</v>
      </c>
      <c r="K6" s="80" t="s">
        <v>22</v>
      </c>
      <c r="L6" s="80" t="s">
        <v>23</v>
      </c>
      <c r="M6" s="80" t="s">
        <v>24</v>
      </c>
      <c r="N6" s="70"/>
      <c r="O6" s="70"/>
      <c r="P6" s="4"/>
      <c r="Q6" s="4"/>
      <c r="R6" s="4"/>
      <c r="S6" s="4"/>
      <c r="T6" s="4"/>
      <c r="U6" s="4"/>
      <c r="V6" s="4"/>
      <c r="W6" s="4"/>
      <c r="X6" s="4"/>
      <c r="Y6" s="4"/>
    </row>
    <row r="7" ht="19.5" customHeight="1">
      <c r="A7" s="70"/>
      <c r="B7" s="70"/>
      <c r="C7" s="62"/>
      <c r="D7" s="62" t="s">
        <v>35</v>
      </c>
      <c r="E7" s="62" t="s">
        <v>35</v>
      </c>
      <c r="F7" s="62" t="s">
        <v>35</v>
      </c>
      <c r="G7" s="62" t="s">
        <v>35</v>
      </c>
      <c r="H7" s="62" t="s">
        <v>35</v>
      </c>
      <c r="I7" s="22"/>
      <c r="J7" s="22"/>
      <c r="K7" s="22"/>
      <c r="L7" s="22"/>
      <c r="M7" s="22"/>
      <c r="N7" s="22"/>
      <c r="O7" s="22"/>
      <c r="P7" s="4"/>
      <c r="Q7" s="4"/>
      <c r="R7" s="4"/>
      <c r="S7" s="4"/>
      <c r="T7" s="4"/>
      <c r="U7" s="4"/>
      <c r="V7" s="4"/>
      <c r="W7" s="4"/>
      <c r="X7" s="4"/>
      <c r="Y7" s="4"/>
    </row>
    <row r="8" ht="19.5" customHeight="1">
      <c r="A8" s="22"/>
      <c r="B8" s="22"/>
      <c r="C8" s="62" t="s">
        <v>37</v>
      </c>
      <c r="D8" s="62">
        <f>' MID Term 1'!D6+'MID Term 2'!D6</f>
        <v>56</v>
      </c>
      <c r="E8" s="62">
        <f>' MID Term 1'!E6+'MID Term 2'!E6</f>
        <v>56</v>
      </c>
      <c r="F8" s="62">
        <f>' MID Term 1'!F6+'MID Term 2'!F6</f>
        <v>28</v>
      </c>
      <c r="G8" s="62">
        <f>' MID Term 1'!G6+'MID Term 2'!G6</f>
        <v>28</v>
      </c>
      <c r="H8" s="62">
        <f>' MID Term 1'!H6+'MID Term 2'!H6</f>
        <v>28</v>
      </c>
      <c r="I8" s="81">
        <v>0.75</v>
      </c>
      <c r="J8" s="81">
        <v>0.75</v>
      </c>
      <c r="K8" s="81">
        <v>0.75</v>
      </c>
      <c r="L8" s="81">
        <v>0.75</v>
      </c>
      <c r="M8" s="81">
        <v>0.75</v>
      </c>
      <c r="N8" s="68">
        <f>SUM(D8:H8)</f>
        <v>196</v>
      </c>
      <c r="O8" s="68">
        <f>ROUND(N8/2,0)</f>
        <v>98</v>
      </c>
      <c r="P8" s="4"/>
      <c r="Q8" s="4"/>
      <c r="R8" s="4"/>
      <c r="S8" s="4"/>
      <c r="T8" s="4"/>
      <c r="U8" s="4"/>
      <c r="V8" s="4"/>
      <c r="W8" s="4"/>
      <c r="X8" s="4"/>
      <c r="Y8" s="4"/>
    </row>
    <row r="9" ht="19.5" customHeight="1">
      <c r="A9" s="53" t="s">
        <v>40</v>
      </c>
      <c r="B9" s="2"/>
      <c r="C9" s="3"/>
      <c r="D9" s="82">
        <v>0.75</v>
      </c>
      <c r="E9" s="82">
        <v>0.75</v>
      </c>
      <c r="F9" s="82">
        <v>0.75</v>
      </c>
      <c r="G9" s="82">
        <v>0.75</v>
      </c>
      <c r="H9" s="82">
        <v>0.75</v>
      </c>
      <c r="I9" s="22"/>
      <c r="J9" s="22"/>
      <c r="K9" s="22"/>
      <c r="L9" s="22"/>
      <c r="M9" s="22"/>
      <c r="N9" s="22"/>
      <c r="O9" s="22"/>
      <c r="P9" s="4"/>
      <c r="Q9" s="4"/>
      <c r="R9" s="4"/>
      <c r="S9" s="4"/>
      <c r="T9" s="4"/>
      <c r="U9" s="4"/>
      <c r="V9" s="4"/>
      <c r="W9" s="4"/>
      <c r="X9" s="4"/>
      <c r="Y9" s="4"/>
    </row>
    <row r="10" ht="19.5" customHeight="1">
      <c r="A10" s="29">
        <v>1.0</v>
      </c>
      <c r="B10" s="30" t="s">
        <v>41</v>
      </c>
      <c r="C10" s="31" t="s">
        <v>42</v>
      </c>
      <c r="D10" s="83">
        <f>' MID Term 1'!D7+'MID Term 2'!D7</f>
        <v>27</v>
      </c>
      <c r="E10" s="83">
        <f>' MID Term 1'!E7+'MID Term 2'!E7</f>
        <v>27</v>
      </c>
      <c r="F10" s="83">
        <f>' MID Term 1'!F7+'MID Term 2'!F7</f>
        <v>27</v>
      </c>
      <c r="G10" s="83">
        <f>' MID Term 1'!G7+'MID Term 2'!G7</f>
        <v>28</v>
      </c>
      <c r="H10" s="83">
        <f>' MID Term 1'!H7+'MID Term 2'!H7</f>
        <v>27</v>
      </c>
      <c r="I10" s="83">
        <f t="shared" ref="I10:I15" si="1">IF((D10/$D$8)&gt;=$I$8,1,0)</f>
        <v>0</v>
      </c>
      <c r="J10" s="83">
        <f t="shared" ref="J10:J15" si="2">IF((E10/$E$8)&gt;=$J$8,1,0)</f>
        <v>0</v>
      </c>
      <c r="K10" s="83">
        <f t="shared" ref="K10:K15" si="3">IF((F10/$F$8)&gt;=$K$8,1,0)</f>
        <v>1</v>
      </c>
      <c r="L10" s="83">
        <f t="shared" ref="L10:L15" si="4">IF((G10/$G$8)&gt;=$L$8,1,0)</f>
        <v>1</v>
      </c>
      <c r="M10" s="83">
        <f t="shared" ref="M10:M15" si="5">IF((H10/$H$8)&gt;=$M$8,1,0)</f>
        <v>1</v>
      </c>
      <c r="N10" s="83">
        <f t="shared" ref="N10:N15" si="6">SUM(D10:H10)</f>
        <v>136</v>
      </c>
      <c r="O10" s="83">
        <f t="shared" ref="O10:O15" si="7">ROUND(N10/2,0)</f>
        <v>68</v>
      </c>
      <c r="P10" s="4"/>
      <c r="Q10" s="4"/>
      <c r="R10" s="4"/>
      <c r="S10" s="4"/>
      <c r="T10" s="4"/>
      <c r="U10" s="4"/>
      <c r="V10" s="4"/>
      <c r="W10" s="4"/>
      <c r="X10" s="4"/>
      <c r="Y10" s="4"/>
    </row>
    <row r="11" ht="19.5" customHeight="1">
      <c r="A11" s="29">
        <v>2.0</v>
      </c>
      <c r="B11" s="35" t="s">
        <v>43</v>
      </c>
      <c r="C11" s="36" t="s">
        <v>44</v>
      </c>
      <c r="D11" s="83">
        <f>' MID Term 1'!D8+'MID Term 2'!D8</f>
        <v>27</v>
      </c>
      <c r="E11" s="83">
        <f>' MID Term 1'!E8+'MID Term 2'!E8</f>
        <v>25</v>
      </c>
      <c r="F11" s="83">
        <f>' MID Term 1'!F8+'MID Term 2'!F8</f>
        <v>25</v>
      </c>
      <c r="G11" s="83">
        <f>' MID Term 1'!G8+'MID Term 2'!G8</f>
        <v>27</v>
      </c>
      <c r="H11" s="83">
        <f>' MID Term 1'!H8+'MID Term 2'!H8</f>
        <v>26</v>
      </c>
      <c r="I11" s="83">
        <f t="shared" si="1"/>
        <v>0</v>
      </c>
      <c r="J11" s="83">
        <f t="shared" si="2"/>
        <v>0</v>
      </c>
      <c r="K11" s="83">
        <f t="shared" si="3"/>
        <v>1</v>
      </c>
      <c r="L11" s="83">
        <f t="shared" si="4"/>
        <v>1</v>
      </c>
      <c r="M11" s="83">
        <f t="shared" si="5"/>
        <v>1</v>
      </c>
      <c r="N11" s="83">
        <f t="shared" si="6"/>
        <v>130</v>
      </c>
      <c r="O11" s="83">
        <f t="shared" si="7"/>
        <v>65</v>
      </c>
      <c r="P11" s="4"/>
      <c r="Q11" s="4"/>
      <c r="R11" s="4"/>
      <c r="S11" s="4"/>
      <c r="T11" s="4"/>
      <c r="U11" s="4"/>
      <c r="V11" s="4"/>
      <c r="W11" s="4"/>
      <c r="X11" s="4"/>
      <c r="Y11" s="4"/>
    </row>
    <row r="12" ht="19.5" customHeight="1">
      <c r="A12" s="29">
        <v>3.0</v>
      </c>
      <c r="B12" s="35" t="s">
        <v>45</v>
      </c>
      <c r="C12" s="36" t="s">
        <v>46</v>
      </c>
      <c r="D12" s="83">
        <f>' MID Term 1'!D9+'MID Term 2'!D9</f>
        <v>25</v>
      </c>
      <c r="E12" s="83">
        <f>' MID Term 1'!E9+'MID Term 2'!E9</f>
        <v>24</v>
      </c>
      <c r="F12" s="83">
        <f>' MID Term 1'!F9+'MID Term 2'!F9</f>
        <v>27</v>
      </c>
      <c r="G12" s="83">
        <f>' MID Term 1'!G9+'MID Term 2'!G9</f>
        <v>27</v>
      </c>
      <c r="H12" s="83">
        <f>' MID Term 1'!H9+'MID Term 2'!H9</f>
        <v>27</v>
      </c>
      <c r="I12" s="83">
        <f t="shared" si="1"/>
        <v>0</v>
      </c>
      <c r="J12" s="83">
        <f t="shared" si="2"/>
        <v>0</v>
      </c>
      <c r="K12" s="83">
        <f t="shared" si="3"/>
        <v>1</v>
      </c>
      <c r="L12" s="83">
        <f t="shared" si="4"/>
        <v>1</v>
      </c>
      <c r="M12" s="83">
        <f t="shared" si="5"/>
        <v>1</v>
      </c>
      <c r="N12" s="83">
        <f t="shared" si="6"/>
        <v>130</v>
      </c>
      <c r="O12" s="83">
        <f t="shared" si="7"/>
        <v>65</v>
      </c>
      <c r="P12" s="4"/>
      <c r="Q12" s="4"/>
      <c r="R12" s="4"/>
      <c r="S12" s="4"/>
      <c r="T12" s="4"/>
      <c r="U12" s="4"/>
      <c r="V12" s="4"/>
      <c r="W12" s="4"/>
      <c r="X12" s="4"/>
      <c r="Y12" s="4"/>
    </row>
    <row r="13" ht="19.5" customHeight="1">
      <c r="A13" s="29">
        <v>4.0</v>
      </c>
      <c r="B13" s="35" t="s">
        <v>47</v>
      </c>
      <c r="C13" s="38" t="s">
        <v>48</v>
      </c>
      <c r="D13" s="83">
        <f>' MID Term 1'!D10+'MID Term 2'!D10</f>
        <v>27</v>
      </c>
      <c r="E13" s="83">
        <f>' MID Term 1'!E10+'MID Term 2'!E10</f>
        <v>28</v>
      </c>
      <c r="F13" s="83">
        <f>' MID Term 1'!F10+'MID Term 2'!F10</f>
        <v>27</v>
      </c>
      <c r="G13" s="83">
        <f>' MID Term 1'!G10+'MID Term 2'!G10</f>
        <v>28</v>
      </c>
      <c r="H13" s="83">
        <f>' MID Term 1'!H10+'MID Term 2'!H10</f>
        <v>26</v>
      </c>
      <c r="I13" s="83">
        <f t="shared" si="1"/>
        <v>0</v>
      </c>
      <c r="J13" s="83">
        <f t="shared" si="2"/>
        <v>0</v>
      </c>
      <c r="K13" s="83">
        <f t="shared" si="3"/>
        <v>1</v>
      </c>
      <c r="L13" s="83">
        <f t="shared" si="4"/>
        <v>1</v>
      </c>
      <c r="M13" s="83">
        <f t="shared" si="5"/>
        <v>1</v>
      </c>
      <c r="N13" s="83">
        <f t="shared" si="6"/>
        <v>136</v>
      </c>
      <c r="O13" s="83">
        <f t="shared" si="7"/>
        <v>68</v>
      </c>
      <c r="P13" s="4"/>
      <c r="Q13" s="4"/>
      <c r="R13" s="4"/>
      <c r="S13" s="4"/>
      <c r="T13" s="4"/>
      <c r="U13" s="4"/>
      <c r="V13" s="4"/>
      <c r="W13" s="4"/>
      <c r="X13" s="4"/>
      <c r="Y13" s="4"/>
    </row>
    <row r="14" ht="19.5" customHeight="1">
      <c r="A14" s="29">
        <v>5.0</v>
      </c>
      <c r="B14" s="35" t="s">
        <v>49</v>
      </c>
      <c r="C14" s="38" t="s">
        <v>50</v>
      </c>
      <c r="D14" s="83">
        <f>' MID Term 1'!D11+'MID Term 2'!D11</f>
        <v>27</v>
      </c>
      <c r="E14" s="83">
        <f>' MID Term 1'!E11+'MID Term 2'!E11</f>
        <v>28</v>
      </c>
      <c r="F14" s="83">
        <f>' MID Term 1'!F11+'MID Term 2'!F11</f>
        <v>26</v>
      </c>
      <c r="G14" s="83">
        <f>' MID Term 1'!G11+'MID Term 2'!G11</f>
        <v>27</v>
      </c>
      <c r="H14" s="83">
        <f>' MID Term 1'!H11+'MID Term 2'!H11</f>
        <v>28</v>
      </c>
      <c r="I14" s="83">
        <f t="shared" si="1"/>
        <v>0</v>
      </c>
      <c r="J14" s="83">
        <f t="shared" si="2"/>
        <v>0</v>
      </c>
      <c r="K14" s="83">
        <f t="shared" si="3"/>
        <v>1</v>
      </c>
      <c r="L14" s="83">
        <f t="shared" si="4"/>
        <v>1</v>
      </c>
      <c r="M14" s="83">
        <f t="shared" si="5"/>
        <v>1</v>
      </c>
      <c r="N14" s="83">
        <f t="shared" si="6"/>
        <v>136</v>
      </c>
      <c r="O14" s="83">
        <f t="shared" si="7"/>
        <v>68</v>
      </c>
      <c r="P14" s="4"/>
      <c r="Q14" s="4"/>
      <c r="R14" s="4"/>
      <c r="S14" s="4"/>
      <c r="T14" s="4"/>
      <c r="U14" s="4"/>
      <c r="V14" s="4"/>
      <c r="W14" s="4"/>
      <c r="X14" s="4"/>
      <c r="Y14" s="4"/>
    </row>
    <row r="15" ht="19.5" customHeight="1">
      <c r="A15" s="29">
        <v>6.0</v>
      </c>
      <c r="B15" s="35" t="s">
        <v>51</v>
      </c>
      <c r="C15" s="36" t="s">
        <v>52</v>
      </c>
      <c r="D15" s="83">
        <f>' MID Term 1'!D12+'MID Term 2'!D12</f>
        <v>28</v>
      </c>
      <c r="E15" s="83">
        <f>' MID Term 1'!E12+'MID Term 2'!E12</f>
        <v>28</v>
      </c>
      <c r="F15" s="83">
        <f>' MID Term 1'!F12+'MID Term 2'!F12</f>
        <v>28</v>
      </c>
      <c r="G15" s="83">
        <f>' MID Term 1'!G12+'MID Term 2'!G12</f>
        <v>28</v>
      </c>
      <c r="H15" s="83">
        <f>' MID Term 1'!H12+'MID Term 2'!H12</f>
        <v>28</v>
      </c>
      <c r="I15" s="83">
        <f t="shared" si="1"/>
        <v>0</v>
      </c>
      <c r="J15" s="83">
        <f t="shared" si="2"/>
        <v>0</v>
      </c>
      <c r="K15" s="83">
        <f t="shared" si="3"/>
        <v>1</v>
      </c>
      <c r="L15" s="83">
        <f t="shared" si="4"/>
        <v>1</v>
      </c>
      <c r="M15" s="83">
        <f t="shared" si="5"/>
        <v>1</v>
      </c>
      <c r="N15" s="83">
        <f t="shared" si="6"/>
        <v>140</v>
      </c>
      <c r="O15" s="83">
        <f t="shared" si="7"/>
        <v>70</v>
      </c>
      <c r="P15" s="4"/>
      <c r="Q15" s="4"/>
      <c r="R15" s="4"/>
      <c r="S15" s="4"/>
      <c r="T15" s="4"/>
      <c r="U15" s="4"/>
      <c r="V15" s="4"/>
      <c r="W15" s="4"/>
      <c r="X15" s="4"/>
      <c r="Y15" s="4"/>
    </row>
    <row r="16" ht="19.5" customHeight="1">
      <c r="A16" s="62"/>
      <c r="B16" s="62"/>
      <c r="C16" s="62" t="s">
        <v>89</v>
      </c>
      <c r="D16" s="84">
        <v>6.0</v>
      </c>
      <c r="E16" s="84">
        <v>6.0</v>
      </c>
      <c r="F16" s="84">
        <v>6.0</v>
      </c>
      <c r="G16" s="84">
        <v>6.0</v>
      </c>
      <c r="H16" s="84">
        <v>6.0</v>
      </c>
      <c r="I16" s="84">
        <f t="shared" ref="I16:M16" si="8">SUM(I10:I15)</f>
        <v>0</v>
      </c>
      <c r="J16" s="84">
        <f t="shared" si="8"/>
        <v>0</v>
      </c>
      <c r="K16" s="84">
        <f t="shared" si="8"/>
        <v>6</v>
      </c>
      <c r="L16" s="84">
        <f t="shared" si="8"/>
        <v>6</v>
      </c>
      <c r="M16" s="84">
        <f t="shared" si="8"/>
        <v>6</v>
      </c>
      <c r="N16" s="62"/>
      <c r="O16" s="62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ht="19.5" customHeight="1">
      <c r="A17" s="85" t="s">
        <v>90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ht="19.5" customHeight="1">
      <c r="A18" s="60"/>
      <c r="O18" s="61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ht="19.5" customHeight="1">
      <c r="A19" s="60"/>
      <c r="O19" s="61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ht="19.5" customHeight="1">
      <c r="A20" s="49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ht="15.75" customHeight="1">
      <c r="A21" s="66" t="s">
        <v>53</v>
      </c>
      <c r="B21" s="2"/>
      <c r="C21" s="3"/>
      <c r="D21" s="86" t="s">
        <v>54</v>
      </c>
      <c r="E21" s="86" t="s">
        <v>55</v>
      </c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4"/>
      <c r="Q21" s="4"/>
      <c r="R21" s="4"/>
      <c r="S21" s="4"/>
      <c r="T21" s="4"/>
      <c r="U21" s="4"/>
      <c r="V21" s="4"/>
      <c r="W21" s="4"/>
      <c r="X21" s="4"/>
      <c r="Y21" s="4"/>
    </row>
    <row r="22" ht="19.5" customHeight="1">
      <c r="A22" s="88" t="s">
        <v>91</v>
      </c>
      <c r="B22" s="2"/>
      <c r="C22" s="3"/>
      <c r="D22" s="87">
        <f>ROUND((I16/D16*100),0)</f>
        <v>0</v>
      </c>
      <c r="E22" s="86">
        <f t="shared" ref="E22:E26" si="9">IF(D22&gt;100,"ERROR",IF(D22&gt;=61,3,IF(D22&gt;=46,2,IF(D22&gt;=16,1,IF(D22&gt;15,0,0)))))</f>
        <v>0</v>
      </c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ht="19.5" customHeight="1">
      <c r="A23" s="88" t="s">
        <v>92</v>
      </c>
      <c r="B23" s="2"/>
      <c r="C23" s="3"/>
      <c r="D23" s="87">
        <f>ROUND((J16/E16*100),0)</f>
        <v>0</v>
      </c>
      <c r="E23" s="86">
        <f t="shared" si="9"/>
        <v>0</v>
      </c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ht="19.5" customHeight="1">
      <c r="A24" s="88" t="s">
        <v>93</v>
      </c>
      <c r="B24" s="2"/>
      <c r="C24" s="3"/>
      <c r="D24" s="87">
        <f>ROUND((K16/F16*100),0)</f>
        <v>100</v>
      </c>
      <c r="E24" s="86">
        <f t="shared" si="9"/>
        <v>3</v>
      </c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ht="19.5" customHeight="1">
      <c r="A25" s="88" t="s">
        <v>94</v>
      </c>
      <c r="B25" s="2"/>
      <c r="C25" s="3"/>
      <c r="D25" s="87">
        <f>ROUND((L16/G16*100),0)</f>
        <v>100</v>
      </c>
      <c r="E25" s="86">
        <f t="shared" si="9"/>
        <v>3</v>
      </c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ht="19.5" customHeight="1">
      <c r="A26" s="88" t="s">
        <v>95</v>
      </c>
      <c r="B26" s="2"/>
      <c r="C26" s="3"/>
      <c r="D26" s="87">
        <f>ROUND((M16/H16*100),0)</f>
        <v>100</v>
      </c>
      <c r="E26" s="86">
        <f t="shared" si="9"/>
        <v>3</v>
      </c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ht="19.5" customHeight="1">
      <c r="A27" s="85" t="s">
        <v>96</v>
      </c>
      <c r="B27" s="47"/>
      <c r="C27" s="47"/>
      <c r="D27" s="47"/>
      <c r="E27" s="47"/>
      <c r="F27" s="47"/>
      <c r="G27" s="47"/>
      <c r="H27" s="48"/>
      <c r="I27" s="85" t="s">
        <v>97</v>
      </c>
      <c r="J27" s="47"/>
      <c r="K27" s="47"/>
      <c r="L27" s="47"/>
      <c r="M27" s="47"/>
      <c r="N27" s="47"/>
      <c r="O27" s="48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ht="19.5" customHeight="1">
      <c r="A28" s="60"/>
      <c r="H28" s="61"/>
      <c r="I28" s="60"/>
      <c r="O28" s="61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ht="19.5" customHeight="1">
      <c r="A29" s="60"/>
      <c r="H29" s="61"/>
      <c r="I29" s="60"/>
      <c r="O29" s="61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ht="19.5" customHeight="1">
      <c r="A30" s="49"/>
      <c r="B30" s="50"/>
      <c r="C30" s="50"/>
      <c r="D30" s="50"/>
      <c r="E30" s="50"/>
      <c r="F30" s="50"/>
      <c r="G30" s="50"/>
      <c r="H30" s="51"/>
      <c r="I30" s="49"/>
      <c r="J30" s="50"/>
      <c r="K30" s="50"/>
      <c r="L30" s="50"/>
      <c r="M30" s="50"/>
      <c r="N30" s="50"/>
      <c r="O30" s="51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ht="15.75" customHeight="1">
      <c r="C31" s="8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6">
    <mergeCell ref="E5:E6"/>
    <mergeCell ref="F5:F6"/>
    <mergeCell ref="I5:M5"/>
    <mergeCell ref="N5:N7"/>
    <mergeCell ref="I6:I7"/>
    <mergeCell ref="J6:J7"/>
    <mergeCell ref="K6:K7"/>
    <mergeCell ref="L6:L7"/>
    <mergeCell ref="M6:M7"/>
    <mergeCell ref="N8:N9"/>
    <mergeCell ref="O8:O9"/>
    <mergeCell ref="G5:G6"/>
    <mergeCell ref="H5:H6"/>
    <mergeCell ref="I8:I9"/>
    <mergeCell ref="J8:J9"/>
    <mergeCell ref="K8:K9"/>
    <mergeCell ref="L8:L9"/>
    <mergeCell ref="M8:M9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A27:H30"/>
    <mergeCell ref="I27:O30"/>
    <mergeCell ref="A17:O20"/>
    <mergeCell ref="A21:C21"/>
    <mergeCell ref="A22:C22"/>
    <mergeCell ref="A23:C23"/>
    <mergeCell ref="A24:C24"/>
    <mergeCell ref="A25:C25"/>
    <mergeCell ref="A26:C26"/>
  </mergeCells>
  <conditionalFormatting sqref="D10:H15 D16:M16 N10:O15">
    <cfRule type="containsText" dxfId="0" priority="1" operator="containsText" text="AB">
      <formula>NOT(ISERROR(SEARCH(("AB"),(D10))))</formula>
    </cfRule>
  </conditionalFormatting>
  <conditionalFormatting sqref="I10:M16">
    <cfRule type="cellIs" dxfId="1" priority="2" operator="equal">
      <formula>0</formula>
    </cfRule>
  </conditionalFormatting>
  <printOptions/>
  <pageMargins bottom="0.75" footer="0.0" header="0.0" left="0.7" right="0.7" top="0.75"/>
  <pageSetup paperSize="9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6" width="7.63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ht="19.5" customHeight="1">
      <c r="A2" s="53" t="s">
        <v>98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</row>
    <row r="3" ht="19.5" customHeight="1">
      <c r="A3" s="54" t="s">
        <v>60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</row>
    <row r="4" ht="19.5" customHeight="1">
      <c r="A4" s="54" t="s">
        <v>99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</row>
    <row r="5">
      <c r="A5" s="55" t="s">
        <v>4</v>
      </c>
      <c r="B5" s="62" t="s">
        <v>5</v>
      </c>
      <c r="C5" s="62" t="s">
        <v>6</v>
      </c>
      <c r="D5" s="62" t="s">
        <v>7</v>
      </c>
      <c r="E5" s="62" t="s">
        <v>8</v>
      </c>
      <c r="F5" s="62" t="s">
        <v>9</v>
      </c>
      <c r="G5" s="62" t="s">
        <v>10</v>
      </c>
      <c r="H5" s="62" t="s">
        <v>11</v>
      </c>
      <c r="I5" s="62" t="s">
        <v>12</v>
      </c>
      <c r="J5" s="62" t="s">
        <v>13</v>
      </c>
      <c r="K5" s="62" t="s">
        <v>14</v>
      </c>
      <c r="L5" s="62" t="s">
        <v>15</v>
      </c>
      <c r="M5" s="62" t="s">
        <v>16</v>
      </c>
      <c r="N5" s="62" t="s">
        <v>17</v>
      </c>
      <c r="O5" s="62" t="s">
        <v>18</v>
      </c>
      <c r="P5" s="62" t="s">
        <v>19</v>
      </c>
      <c r="Q5" s="90"/>
      <c r="R5" s="90"/>
      <c r="S5" s="90"/>
      <c r="T5" s="90"/>
      <c r="U5" s="90"/>
      <c r="V5" s="90"/>
      <c r="W5" s="90"/>
      <c r="X5" s="90"/>
      <c r="Y5" s="90"/>
      <c r="Z5" s="90"/>
    </row>
    <row r="6" ht="19.5" customHeight="1">
      <c r="A6" s="91" t="s">
        <v>20</v>
      </c>
      <c r="B6" s="65">
        <f>((('Attainment Sheet Sessional'!$E22/3)*0.6)*'CO-PO Mapping'!B6)/3</f>
        <v>0</v>
      </c>
      <c r="C6" s="65">
        <f>((('Attainment Sheet Sessional'!$E22/3)*0.6)*'CO-PO Mapping'!C6)/3</f>
        <v>0</v>
      </c>
      <c r="D6" s="65">
        <f>((('Attainment Sheet Sessional'!$E22/3)*0.6)*'CO-PO Mapping'!D6)/3</f>
        <v>0</v>
      </c>
      <c r="E6" s="65">
        <f>((('Attainment Sheet Sessional'!$E22/3)*0.6)*'CO-PO Mapping'!E6)/3</f>
        <v>0</v>
      </c>
      <c r="F6" s="65">
        <f>((('Attainment Sheet Sessional'!$E22/3)*0.6)*'CO-PO Mapping'!F6)/3</f>
        <v>0</v>
      </c>
      <c r="G6" s="65">
        <f>((('Attainment Sheet Sessional'!$E22/3)*0.6)*'CO-PO Mapping'!G6)/3</f>
        <v>0</v>
      </c>
      <c r="H6" s="65">
        <f>((('Attainment Sheet Sessional'!$E22/3)*0.6)*'CO-PO Mapping'!H6)/3</f>
        <v>0</v>
      </c>
      <c r="I6" s="65">
        <f>((('Attainment Sheet Sessional'!$E22/3)*0.6)*'CO-PO Mapping'!I6)/3</f>
        <v>0</v>
      </c>
      <c r="J6" s="65">
        <f>((('Attainment Sheet Sessional'!$E22/3)*0.6)*'CO-PO Mapping'!J6)/3</f>
        <v>0</v>
      </c>
      <c r="K6" s="65">
        <f>((('Attainment Sheet Sessional'!$E22/3)*0.6)*'CO-PO Mapping'!K6)/3</f>
        <v>0</v>
      </c>
      <c r="L6" s="65">
        <f>((('Attainment Sheet Sessional'!$E22/3)*0.6)*'CO-PO Mapping'!L6)/3</f>
        <v>0</v>
      </c>
      <c r="M6" s="65">
        <f>((('Attainment Sheet Sessional'!$E22/3)*0.6)*'CO-PO Mapping'!M6)/3</f>
        <v>0</v>
      </c>
      <c r="N6" s="65">
        <f>((('Attainment Sheet Sessional'!$E22/3)*0.6)*'CO-PO Mapping'!N6)/3</f>
        <v>0</v>
      </c>
      <c r="O6" s="65">
        <f>((('Attainment Sheet Sessional'!$E22/3)*0.6)*'CO-PO Mapping'!O6)/3</f>
        <v>0</v>
      </c>
      <c r="P6" s="65">
        <f>((('Attainment Sheet Sessional'!$E22/3)*0.6)*'CO-PO Mapping'!P6)/3</f>
        <v>0</v>
      </c>
    </row>
    <row r="7" ht="19.5" customHeight="1">
      <c r="A7" s="91" t="s">
        <v>21</v>
      </c>
      <c r="B7" s="65">
        <f>((('Attainment Sheet Sessional'!$E23/3)*0.6)*'CO-PO Mapping'!B7)/3</f>
        <v>0</v>
      </c>
      <c r="C7" s="65">
        <f>((('Attainment Sheet Sessional'!$E23/3)*0.6)*'CO-PO Mapping'!C7)/3</f>
        <v>0</v>
      </c>
      <c r="D7" s="65">
        <f>((('Attainment Sheet Sessional'!$E23/3)*0.6)*'CO-PO Mapping'!D7)/3</f>
        <v>0</v>
      </c>
      <c r="E7" s="65">
        <f>((('Attainment Sheet Sessional'!$E23/3)*0.6)*'CO-PO Mapping'!E7)/3</f>
        <v>0</v>
      </c>
      <c r="F7" s="65">
        <f>((('Attainment Sheet Sessional'!$E23/3)*0.6)*'CO-PO Mapping'!F7)/3</f>
        <v>0</v>
      </c>
      <c r="G7" s="65">
        <f>((('Attainment Sheet Sessional'!$E23/3)*0.6)*'CO-PO Mapping'!G7)/3</f>
        <v>0</v>
      </c>
      <c r="H7" s="65">
        <f>((('Attainment Sheet Sessional'!$E23/3)*0.6)*'CO-PO Mapping'!H7)/3</f>
        <v>0</v>
      </c>
      <c r="I7" s="65">
        <f>((('Attainment Sheet Sessional'!$E23/3)*0.6)*'CO-PO Mapping'!I7)/3</f>
        <v>0</v>
      </c>
      <c r="J7" s="65">
        <f>((('Attainment Sheet Sessional'!$E23/3)*0.6)*'CO-PO Mapping'!J7)/3</f>
        <v>0</v>
      </c>
      <c r="K7" s="65">
        <f>((('Attainment Sheet Sessional'!$E23/3)*0.6)*'CO-PO Mapping'!K7)/3</f>
        <v>0</v>
      </c>
      <c r="L7" s="65">
        <f>((('Attainment Sheet Sessional'!$E23/3)*0.6)*'CO-PO Mapping'!L7)/3</f>
        <v>0</v>
      </c>
      <c r="M7" s="65">
        <f>((('Attainment Sheet Sessional'!$E23/3)*0.6)*'CO-PO Mapping'!M7)/3</f>
        <v>0</v>
      </c>
      <c r="N7" s="65">
        <f>((('Attainment Sheet Sessional'!$E23/3)*0.6)*'CO-PO Mapping'!N7)/3</f>
        <v>0</v>
      </c>
      <c r="O7" s="65">
        <f>((('Attainment Sheet Sessional'!$E23/3)*0.6)*'CO-PO Mapping'!O7)/3</f>
        <v>0</v>
      </c>
      <c r="P7" s="65">
        <f>((('Attainment Sheet Sessional'!$E23/3)*0.6)*'CO-PO Mapping'!P7)/3</f>
        <v>0</v>
      </c>
    </row>
    <row r="8" ht="19.5" customHeight="1">
      <c r="A8" s="91" t="s">
        <v>22</v>
      </c>
      <c r="B8" s="65">
        <f>((('Attainment Sheet Sessional'!$E24/3)*0.6)*'CO-PO Mapping'!B8)/3</f>
        <v>0.4</v>
      </c>
      <c r="C8" s="65">
        <f>((('Attainment Sheet Sessional'!$E24/3)*0.6)*'CO-PO Mapping'!C8)/3</f>
        <v>0.4</v>
      </c>
      <c r="D8" s="65">
        <f>((('Attainment Sheet Sessional'!$E24/3)*0.6)*'CO-PO Mapping'!D8)/3</f>
        <v>0.4</v>
      </c>
      <c r="E8" s="65">
        <f>((('Attainment Sheet Sessional'!$E24/3)*0.6)*'CO-PO Mapping'!E8)/3</f>
        <v>0.4</v>
      </c>
      <c r="F8" s="65">
        <f>((('Attainment Sheet Sessional'!$E24/3)*0.6)*'CO-PO Mapping'!F8)/3</f>
        <v>0.4</v>
      </c>
      <c r="G8" s="65">
        <f>((('Attainment Sheet Sessional'!$E24/3)*0.6)*'CO-PO Mapping'!G8)/3</f>
        <v>0</v>
      </c>
      <c r="H8" s="65">
        <f>((('Attainment Sheet Sessional'!$E24/3)*0.6)*'CO-PO Mapping'!H8)/3</f>
        <v>0</v>
      </c>
      <c r="I8" s="65">
        <f>((('Attainment Sheet Sessional'!$E24/3)*0.6)*'CO-PO Mapping'!I8)/3</f>
        <v>0</v>
      </c>
      <c r="J8" s="65">
        <f>((('Attainment Sheet Sessional'!$E24/3)*0.6)*'CO-PO Mapping'!J8)/3</f>
        <v>0</v>
      </c>
      <c r="K8" s="65">
        <f>((('Attainment Sheet Sessional'!$E24/3)*0.6)*'CO-PO Mapping'!K8)/3</f>
        <v>0.2</v>
      </c>
      <c r="L8" s="65">
        <f>((('Attainment Sheet Sessional'!$E24/3)*0.6)*'CO-PO Mapping'!L8)/3</f>
        <v>0</v>
      </c>
      <c r="M8" s="65">
        <f>((('Attainment Sheet Sessional'!$E24/3)*0.6)*'CO-PO Mapping'!M8)/3</f>
        <v>0.2</v>
      </c>
      <c r="N8" s="65">
        <f>((('Attainment Sheet Sessional'!$E24/3)*0.6)*'CO-PO Mapping'!N8)/3</f>
        <v>0.4</v>
      </c>
      <c r="O8" s="65">
        <f>((('Attainment Sheet Sessional'!$E24/3)*0.6)*'CO-PO Mapping'!O8)/3</f>
        <v>0.4</v>
      </c>
      <c r="P8" s="65">
        <f>((('Attainment Sheet Sessional'!$E24/3)*0.6)*'CO-PO Mapping'!P8)/3</f>
        <v>0.4</v>
      </c>
    </row>
    <row r="9" ht="19.5" customHeight="1">
      <c r="A9" s="91" t="s">
        <v>23</v>
      </c>
      <c r="B9" s="65">
        <f>((('Attainment Sheet Sessional'!$E25/3)*0.6)*'CO-PO Mapping'!B9)/3</f>
        <v>0.4</v>
      </c>
      <c r="C9" s="65">
        <f>((('Attainment Sheet Sessional'!$E25/3)*0.6)*'CO-PO Mapping'!C9)/3</f>
        <v>0.2</v>
      </c>
      <c r="D9" s="65">
        <f>((('Attainment Sheet Sessional'!$E25/3)*0.6)*'CO-PO Mapping'!D9)/3</f>
        <v>0</v>
      </c>
      <c r="E9" s="65">
        <f>((('Attainment Sheet Sessional'!$E25/3)*0.6)*'CO-PO Mapping'!E9)/3</f>
        <v>0.4</v>
      </c>
      <c r="F9" s="65">
        <f>((('Attainment Sheet Sessional'!$E25/3)*0.6)*'CO-PO Mapping'!F9)/3</f>
        <v>0.4</v>
      </c>
      <c r="G9" s="65">
        <f>((('Attainment Sheet Sessional'!$E25/3)*0.6)*'CO-PO Mapping'!G9)/3</f>
        <v>0.2</v>
      </c>
      <c r="H9" s="65">
        <f>((('Attainment Sheet Sessional'!$E25/3)*0.6)*'CO-PO Mapping'!H9)/3</f>
        <v>0</v>
      </c>
      <c r="I9" s="65">
        <f>((('Attainment Sheet Sessional'!$E25/3)*0.6)*'CO-PO Mapping'!I9)/3</f>
        <v>0</v>
      </c>
      <c r="J9" s="65">
        <f>((('Attainment Sheet Sessional'!$E25/3)*0.6)*'CO-PO Mapping'!J9)/3</f>
        <v>0.2</v>
      </c>
      <c r="K9" s="65">
        <f>((('Attainment Sheet Sessional'!$E25/3)*0.6)*'CO-PO Mapping'!K9)/3</f>
        <v>0.2</v>
      </c>
      <c r="L9" s="65">
        <f>((('Attainment Sheet Sessional'!$E25/3)*0.6)*'CO-PO Mapping'!L9)/3</f>
        <v>0</v>
      </c>
      <c r="M9" s="65">
        <f>((('Attainment Sheet Sessional'!$E25/3)*0.6)*'CO-PO Mapping'!M9)/3</f>
        <v>0.2</v>
      </c>
      <c r="N9" s="65">
        <f>((('Attainment Sheet Sessional'!$E25/3)*0.6)*'CO-PO Mapping'!N9)/3</f>
        <v>0.4</v>
      </c>
      <c r="O9" s="65">
        <f>((('Attainment Sheet Sessional'!$E25/3)*0.6)*'CO-PO Mapping'!O9)/3</f>
        <v>0.4</v>
      </c>
      <c r="P9" s="65">
        <f>((('Attainment Sheet Sessional'!$E25/3)*0.6)*'CO-PO Mapping'!P9)/3</f>
        <v>0.2</v>
      </c>
    </row>
    <row r="10" ht="19.5" customHeight="1">
      <c r="A10" s="91" t="s">
        <v>24</v>
      </c>
      <c r="B10" s="65">
        <f>((('Attainment Sheet Sessional'!$E26/3)*0.6)*'CO-PO Mapping'!B10)/3</f>
        <v>0.2</v>
      </c>
      <c r="C10" s="65">
        <f>((('Attainment Sheet Sessional'!$E26/3)*0.6)*'CO-PO Mapping'!C10)/3</f>
        <v>0.2</v>
      </c>
      <c r="D10" s="65">
        <f>((('Attainment Sheet Sessional'!$E26/3)*0.6)*'CO-PO Mapping'!D10)/3</f>
        <v>0.2</v>
      </c>
      <c r="E10" s="65">
        <f>((('Attainment Sheet Sessional'!$E26/3)*0.6)*'CO-PO Mapping'!E10)/3</f>
        <v>0.4</v>
      </c>
      <c r="F10" s="65">
        <f>((('Attainment Sheet Sessional'!$E26/3)*0.6)*'CO-PO Mapping'!F10)/3</f>
        <v>0.2</v>
      </c>
      <c r="G10" s="65">
        <f>((('Attainment Sheet Sessional'!$E26/3)*0.6)*'CO-PO Mapping'!G10)/3</f>
        <v>0.2</v>
      </c>
      <c r="H10" s="65">
        <f>((('Attainment Sheet Sessional'!$E26/3)*0.6)*'CO-PO Mapping'!H10)/3</f>
        <v>0</v>
      </c>
      <c r="I10" s="65">
        <f>((('Attainment Sheet Sessional'!$E26/3)*0.6)*'CO-PO Mapping'!I10)/3</f>
        <v>0</v>
      </c>
      <c r="J10" s="65">
        <f>((('Attainment Sheet Sessional'!$E26/3)*0.6)*'CO-PO Mapping'!J10)/3</f>
        <v>0.2</v>
      </c>
      <c r="K10" s="65">
        <f>((('Attainment Sheet Sessional'!$E26/3)*0.6)*'CO-PO Mapping'!K10)/3</f>
        <v>0.2</v>
      </c>
      <c r="L10" s="65">
        <f>((('Attainment Sheet Sessional'!$E26/3)*0.6)*'CO-PO Mapping'!L10)/3</f>
        <v>0</v>
      </c>
      <c r="M10" s="65">
        <f>((('Attainment Sheet Sessional'!$E26/3)*0.6)*'CO-PO Mapping'!M10)/3</f>
        <v>0.2</v>
      </c>
      <c r="N10" s="65">
        <f>((('Attainment Sheet Sessional'!$E26/3)*0.6)*'CO-PO Mapping'!N10)/3</f>
        <v>0.4</v>
      </c>
      <c r="O10" s="65">
        <f>((('Attainment Sheet Sessional'!$E26/3)*0.6)*'CO-PO Mapping'!O10)/3</f>
        <v>0.4</v>
      </c>
      <c r="P10" s="65">
        <f>((('Attainment Sheet Sessional'!$E26/3)*0.6)*'CO-PO Mapping'!P10)/3</f>
        <v>0.2</v>
      </c>
    </row>
    <row r="11">
      <c r="A11" s="91" t="s">
        <v>25</v>
      </c>
      <c r="B11" s="65">
        <f t="shared" ref="B11:P11" si="1">AVERAGE(B6:B10)</f>
        <v>0.2</v>
      </c>
      <c r="C11" s="65">
        <f t="shared" si="1"/>
        <v>0.16</v>
      </c>
      <c r="D11" s="65">
        <f t="shared" si="1"/>
        <v>0.12</v>
      </c>
      <c r="E11" s="65">
        <f t="shared" si="1"/>
        <v>0.24</v>
      </c>
      <c r="F11" s="65">
        <f t="shared" si="1"/>
        <v>0.2</v>
      </c>
      <c r="G11" s="65">
        <f t="shared" si="1"/>
        <v>0.08</v>
      </c>
      <c r="H11" s="65">
        <f t="shared" si="1"/>
        <v>0</v>
      </c>
      <c r="I11" s="65">
        <f t="shared" si="1"/>
        <v>0</v>
      </c>
      <c r="J11" s="65">
        <f t="shared" si="1"/>
        <v>0.08</v>
      </c>
      <c r="K11" s="65">
        <f t="shared" si="1"/>
        <v>0.12</v>
      </c>
      <c r="L11" s="65">
        <f t="shared" si="1"/>
        <v>0</v>
      </c>
      <c r="M11" s="65">
        <f t="shared" si="1"/>
        <v>0.12</v>
      </c>
      <c r="N11" s="65">
        <f t="shared" si="1"/>
        <v>0.24</v>
      </c>
      <c r="O11" s="65">
        <f t="shared" si="1"/>
        <v>0.24</v>
      </c>
      <c r="P11" s="65">
        <f t="shared" si="1"/>
        <v>0.16</v>
      </c>
    </row>
    <row r="12" ht="39.75" customHeight="1">
      <c r="A12" s="66" t="s">
        <v>56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3"/>
      <c r="N12" s="66"/>
      <c r="O12" s="2"/>
      <c r="P12" s="3"/>
    </row>
    <row r="16">
      <c r="F16" s="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rintOptions/>
  <pageMargins bottom="0.75" footer="0.0" header="0.0" left="0.7" right="0.7" top="0.75"/>
  <pageSetup scale="6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0.88"/>
    <col customWidth="1" min="2" max="26" width="8.0"/>
  </cols>
  <sheetData>
    <row r="1" ht="19.5" customHeight="1">
      <c r="A1" s="53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4"/>
      <c r="R1" s="4"/>
      <c r="S1" s="4"/>
      <c r="T1" s="4"/>
      <c r="U1" s="4"/>
      <c r="V1" s="4"/>
      <c r="W1" s="4"/>
      <c r="X1" s="4"/>
      <c r="Y1" s="4"/>
      <c r="Z1" s="4"/>
    </row>
    <row r="2" ht="19.5" customHeight="1">
      <c r="A2" s="53" t="s">
        <v>100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4"/>
      <c r="R2" s="4"/>
      <c r="S2" s="4"/>
      <c r="T2" s="4"/>
      <c r="U2" s="4"/>
      <c r="V2" s="4"/>
      <c r="W2" s="4"/>
      <c r="X2" s="4"/>
      <c r="Y2" s="4"/>
      <c r="Z2" s="4"/>
    </row>
    <row r="3" ht="19.5" customHeight="1">
      <c r="A3" s="54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4"/>
      <c r="R3" s="4"/>
      <c r="S3" s="4"/>
      <c r="T3" s="4"/>
      <c r="U3" s="4"/>
      <c r="V3" s="4"/>
      <c r="W3" s="4"/>
      <c r="X3" s="4"/>
      <c r="Y3" s="4"/>
      <c r="Z3" s="4"/>
    </row>
    <row r="4" ht="19.5" customHeight="1">
      <c r="A4" s="54" t="s">
        <v>101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3"/>
      <c r="Q4" s="4"/>
      <c r="R4" s="4"/>
      <c r="S4" s="4"/>
      <c r="T4" s="4"/>
      <c r="U4" s="4"/>
      <c r="V4" s="4"/>
      <c r="W4" s="4"/>
      <c r="X4" s="4"/>
      <c r="Y4" s="4"/>
      <c r="Z4" s="4"/>
    </row>
    <row r="5" ht="19.5" customHeight="1">
      <c r="A5" s="62" t="s">
        <v>75</v>
      </c>
      <c r="B5" s="62" t="s">
        <v>5</v>
      </c>
      <c r="C5" s="62" t="s">
        <v>6</v>
      </c>
      <c r="D5" s="62" t="s">
        <v>7</v>
      </c>
      <c r="E5" s="62" t="s">
        <v>8</v>
      </c>
      <c r="F5" s="62" t="s">
        <v>9</v>
      </c>
      <c r="G5" s="62" t="s">
        <v>10</v>
      </c>
      <c r="H5" s="62" t="s">
        <v>11</v>
      </c>
      <c r="I5" s="62" t="s">
        <v>12</v>
      </c>
      <c r="J5" s="62" t="s">
        <v>13</v>
      </c>
      <c r="K5" s="62" t="s">
        <v>14</v>
      </c>
      <c r="L5" s="62" t="s">
        <v>15</v>
      </c>
      <c r="M5" s="62" t="s">
        <v>16</v>
      </c>
      <c r="N5" s="62" t="s">
        <v>17</v>
      </c>
      <c r="O5" s="62" t="s">
        <v>18</v>
      </c>
      <c r="P5" s="62" t="s">
        <v>19</v>
      </c>
      <c r="Q5" s="21"/>
      <c r="R5" s="21"/>
      <c r="S5" s="21"/>
      <c r="T5" s="21"/>
      <c r="U5" s="21"/>
      <c r="V5" s="21"/>
      <c r="W5" s="21"/>
      <c r="X5" s="21"/>
      <c r="Y5" s="21"/>
      <c r="Z5" s="21"/>
    </row>
    <row r="6" ht="19.5" customHeight="1">
      <c r="A6" s="71" t="s">
        <v>70</v>
      </c>
      <c r="B6" s="65">
        <f>'Attainment Tool 1 C to PO'!B6+'Attainment CO to PO Sessional'!B11</f>
        <v>0.5</v>
      </c>
      <c r="C6" s="65">
        <f>'Attainment Tool 1 C to PO'!C6+'Attainment CO to PO Sessional'!C11</f>
        <v>0.46</v>
      </c>
      <c r="D6" s="65">
        <f>'Attainment Tool 1 C to PO'!D6+'Attainment CO to PO Sessional'!D11</f>
        <v>0.42</v>
      </c>
      <c r="E6" s="65">
        <f>'Attainment Tool 1 C to PO'!E6+'Attainment CO to PO Sessional'!E11</f>
        <v>0.84</v>
      </c>
      <c r="F6" s="65">
        <f>'Attainment Tool 1 C to PO'!F6+'Attainment CO to PO Sessional'!F11</f>
        <v>0.5</v>
      </c>
      <c r="G6" s="65">
        <f>'Attainment Tool 1 C to PO'!G6+'Attainment CO to PO Sessional'!G11</f>
        <v>0.38</v>
      </c>
      <c r="H6" s="65">
        <f>'Attainment Tool 1 C to PO'!H6+'Attainment CO to PO Sessional'!H11</f>
        <v>0</v>
      </c>
      <c r="I6" s="65">
        <f>'Attainment Tool 1 C to PO'!I6+'Attainment CO to PO Sessional'!I11</f>
        <v>0</v>
      </c>
      <c r="J6" s="65">
        <f>'Attainment Tool 1 C to PO'!J6+'Attainment CO to PO Sessional'!J11</f>
        <v>0.38</v>
      </c>
      <c r="K6" s="65">
        <f>'Attainment Tool 1 C to PO'!K6+'Attainment CO to PO Sessional'!K11</f>
        <v>0.42</v>
      </c>
      <c r="L6" s="65">
        <f>'Attainment Tool 1 C to PO'!L6+'Attainment CO to PO Sessional'!L11</f>
        <v>0</v>
      </c>
      <c r="M6" s="65">
        <f>'Attainment Tool 1 C to PO'!M6+'Attainment CO to PO Sessional'!M11</f>
        <v>0.42</v>
      </c>
      <c r="N6" s="65">
        <f>'Attainment Tool 1 C to PO'!N6+'Attainment CO to PO Sessional'!N11</f>
        <v>0.84</v>
      </c>
      <c r="O6" s="65">
        <f>'Attainment Tool 1 C to PO'!O6+'Attainment CO to PO Sessional'!O11</f>
        <v>0.84</v>
      </c>
      <c r="P6" s="65">
        <f>'Attainment Tool 1 C to PO'!P6+'Attainment CO to PO Sessional'!P11</f>
        <v>0.46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91" t="s">
        <v>102</v>
      </c>
      <c r="B7" s="65">
        <f t="shared" ref="B7:P7" si="1">ROUND(B6,0)</f>
        <v>1</v>
      </c>
      <c r="C7" s="65">
        <f t="shared" si="1"/>
        <v>0</v>
      </c>
      <c r="D7" s="65">
        <f t="shared" si="1"/>
        <v>0</v>
      </c>
      <c r="E7" s="65">
        <f t="shared" si="1"/>
        <v>1</v>
      </c>
      <c r="F7" s="65">
        <f t="shared" si="1"/>
        <v>1</v>
      </c>
      <c r="G7" s="65">
        <f t="shared" si="1"/>
        <v>0</v>
      </c>
      <c r="H7" s="65">
        <f t="shared" si="1"/>
        <v>0</v>
      </c>
      <c r="I7" s="65">
        <f t="shared" si="1"/>
        <v>0</v>
      </c>
      <c r="J7" s="65">
        <f t="shared" si="1"/>
        <v>0</v>
      </c>
      <c r="K7" s="65">
        <f t="shared" si="1"/>
        <v>0</v>
      </c>
      <c r="L7" s="65">
        <f t="shared" si="1"/>
        <v>0</v>
      </c>
      <c r="M7" s="65">
        <f t="shared" si="1"/>
        <v>0</v>
      </c>
      <c r="N7" s="65">
        <f t="shared" si="1"/>
        <v>1</v>
      </c>
      <c r="O7" s="65">
        <f t="shared" si="1"/>
        <v>1</v>
      </c>
      <c r="P7" s="65">
        <f t="shared" si="1"/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ht="39.75" customHeight="1">
      <c r="A8" s="66" t="s">
        <v>56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66"/>
      <c r="O8" s="2"/>
      <c r="P8" s="3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2018-02-21T04:44:00Z</dcterms:created>
  <dc:creator>Shruti Jain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174148DF55B1414299CEAA6D77378D40_12</vt:lpwstr>
  </property>
  <property fmtid="{D5CDD505-2E9C-101B-9397-08002B2CF9AE}" pid="3" name="KSOProductBuildVer">
    <vt:lpwstr>2057-12.2.0.17119</vt:lpwstr>
  </property>
</Properties>
</file>